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Resultat" sheetId="1" r:id="rId1"/>
    <sheet name="Utregning" sheetId="2" r:id="rId2"/>
    <sheet name="Sheet5" sheetId="3" r:id="rId3"/>
  </sheets>
  <definedNames>
    <definedName name="_xlnm._FilterDatabase" localSheetId="1" hidden="1">'Utregning'!$A$3:$R$59</definedName>
  </definedNames>
  <calcPr fullCalcOnLoad="1"/>
</workbook>
</file>

<file path=xl/sharedStrings.xml><?xml version="1.0" encoding="utf-8"?>
<sst xmlns="http://schemas.openxmlformats.org/spreadsheetml/2006/main" count="224" uniqueCount="129">
  <si>
    <t>Utstilling</t>
  </si>
  <si>
    <t>VK</t>
  </si>
  <si>
    <t>UK</t>
  </si>
  <si>
    <t>AK</t>
  </si>
  <si>
    <t>Hokus Pokus pokalen</t>
  </si>
  <si>
    <t>Hund</t>
  </si>
  <si>
    <t>Eier</t>
  </si>
  <si>
    <t>Årets hund</t>
  </si>
  <si>
    <t>Årets Utstillingshund</t>
  </si>
  <si>
    <t>Årets UK hund</t>
  </si>
  <si>
    <t>Årets AK hund</t>
  </si>
  <si>
    <t>Årets VK hund</t>
  </si>
  <si>
    <t>Rørbakkens B-Donna Rossa</t>
  </si>
  <si>
    <t>Per Arild Lie</t>
  </si>
  <si>
    <t>Totalt</t>
  </si>
  <si>
    <t>Bengt Opsanger</t>
  </si>
  <si>
    <t>US Lille My</t>
  </si>
  <si>
    <t>Ketil Mikkelsen</t>
  </si>
  <si>
    <t>Kjuagutt</t>
  </si>
  <si>
    <t>Rørbakkens B-Tjommi</t>
  </si>
  <si>
    <t>Nina Hordnes</t>
  </si>
  <si>
    <t>NV-18 NORDV-18 Snørypas Saint Florentina</t>
  </si>
  <si>
    <t>NJV-12 NV-12-19-21 EUW-15 NVV-19-21 Snørypas Lady Flanagan</t>
  </si>
  <si>
    <t>Resultater NISK avd 5,  Årets hunder og Hokus Pokus pokalen 2022</t>
  </si>
  <si>
    <t>Rhoswendale Famous Grouse</t>
  </si>
  <si>
    <t>Morten Soltvedt</t>
  </si>
  <si>
    <t>Compatibility Report for Poengberegning Året hund og Hokus Pokus pokalen 2022.xls</t>
  </si>
  <si>
    <t>Run on 11.12.2022 21:27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</si>
  <si>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</si>
  <si>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</si>
  <si>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</si>
  <si>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</si>
  <si>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>This workbook has label information that will be lost or not visible if the file is saved as an earlier Excel format.</t>
  </si>
  <si>
    <t>Excel 97-2003</t>
  </si>
  <si>
    <t>Excel 2007</t>
  </si>
  <si>
    <t>Excel 2010</t>
  </si>
  <si>
    <t>Excel 2013</t>
  </si>
  <si>
    <t>Excel 2016</t>
  </si>
  <si>
    <t>Excel 2019</t>
  </si>
  <si>
    <t>Minor loss of fidelity</t>
  </si>
  <si>
    <t>Earlier versions of Excel do not support color formatting in header and footer text. The color formatting information will be displayed as plain text in earlier versions of Excel.</t>
  </si>
  <si>
    <t>Some cells or styles in this workbook contain formatting that is not supported by the selected file format. These formats will be converted to the closest format available.</t>
  </si>
  <si>
    <t>Knut Steinar Skiple</t>
  </si>
  <si>
    <t xml:space="preserve">Vestviddas Efe Era </t>
  </si>
  <si>
    <t>Beskrivelse</t>
  </si>
  <si>
    <t>Plassering</t>
  </si>
  <si>
    <t>Poeng</t>
  </si>
  <si>
    <t>Resultater NISK avd 5,  Årets hunder og Hokus Pokus pokalen 2023</t>
  </si>
  <si>
    <t>Torill Hartwig</t>
  </si>
  <si>
    <t>Neadalens Ellie</t>
  </si>
  <si>
    <t>Jan Petter Løvskar</t>
  </si>
  <si>
    <t>"US" Saga</t>
  </si>
  <si>
    <t>Snørypa’s Prince of Derry</t>
  </si>
  <si>
    <t>Erik Meland</t>
  </si>
  <si>
    <t>Robert Veseth</t>
  </si>
  <si>
    <t xml:space="preserve">Grimasteggen's Zlatan </t>
  </si>
  <si>
    <t>Snørypas Viva la Vida of Ballymena </t>
  </si>
  <si>
    <t>Kjell Hansen</t>
  </si>
  <si>
    <t>Skvaldra’s EJ Kuling</t>
  </si>
  <si>
    <t>Catrine Olsen Engen</t>
  </si>
  <si>
    <t>1 UK</t>
  </si>
  <si>
    <t>1. premie Norsk Derby semi</t>
  </si>
  <si>
    <t>Finale Norsk Derby</t>
  </si>
  <si>
    <t xml:space="preserve">Utstilling Unghundklasse VG </t>
  </si>
  <si>
    <t xml:space="preserve">Utstillingsplassering 2 UKK </t>
  </si>
  <si>
    <t>1 premie apport</t>
  </si>
  <si>
    <t>3 premie apport</t>
  </si>
  <si>
    <t>VG</t>
  </si>
  <si>
    <t>G</t>
  </si>
  <si>
    <t>3. VK Kvalik NM skog</t>
  </si>
  <si>
    <t>2. AK</t>
  </si>
  <si>
    <t>2. AK Klubbmesterskap</t>
  </si>
  <si>
    <t>Exc. CHK, 1. CHKK, CK, 2.BHK</t>
  </si>
  <si>
    <t>Exc. CHK, 1. CHKK, CK, 1. BHK, BIR</t>
  </si>
  <si>
    <t>Exc. CHK, 2. CHKK, CK, 3 BHK, CERT</t>
  </si>
  <si>
    <t>1 AK</t>
  </si>
  <si>
    <t>Exc. CHK, 1CHKK, CK 4. BTK</t>
  </si>
  <si>
    <t>1. premie NM skog kvalik</t>
  </si>
  <si>
    <t>1. premie NM skog semi</t>
  </si>
  <si>
    <t>2 AK</t>
  </si>
  <si>
    <t>Final NM skog</t>
  </si>
  <si>
    <t>1. UK Klubbmesterskap</t>
  </si>
  <si>
    <t>Exc. BK, 1BKK</t>
  </si>
  <si>
    <t>Exc. BK, 1BKK, CK, Cacib, 1BTK, BIR, 4BIG</t>
  </si>
  <si>
    <t>Exc. BK, 1BKK, CK, 3BTK</t>
  </si>
  <si>
    <t>Exc. BK, 1BKK, CK, 2BTK</t>
  </si>
  <si>
    <t>Exc. Bk, 1BKK, CK, 1BTK, BIR</t>
  </si>
  <si>
    <t>EXC. VTK, 1VTKK, CK, 1BTK, BIR, BIR VETERAN, 3BIS, 2BIS VETERAN</t>
  </si>
  <si>
    <t>EXC. VTK, 1VTKK, CK, 3BTK, VETERANCERT, VETERANCACIB, BIR VETERAN</t>
  </si>
  <si>
    <t>EXC. VTK, 1VTKK, CK, 1BTK, BIR, BIR VETERAN, 2BIS VETERAN</t>
  </si>
  <si>
    <t>EXC. VTK, 1VTKK, CK, 1BTK, BIR, BIR VETERAN, 2BIS, 2BIS VETERAN</t>
  </si>
  <si>
    <t>EXC. VTK, 1VTKK, CK, 3BTK, BIR VETERAN, 2BIS VETERAN</t>
  </si>
  <si>
    <t>EXC. VTK, 1VTKK, CK, 2BTK, BIR VETERAN, BIS VETERAN</t>
  </si>
  <si>
    <t>EXC. UK, 1UKK</t>
  </si>
  <si>
    <t>EXC. AK, 2AKK</t>
  </si>
  <si>
    <t>EXC. AK, 1AK, CK, 2BTK</t>
  </si>
  <si>
    <t>G. AK</t>
  </si>
  <si>
    <t>VG.AK, 1AKK</t>
  </si>
  <si>
    <t>EXC. AK, 1AKK, CK, 1BTK, BIR</t>
  </si>
  <si>
    <t>EXC. AK, 1AKK</t>
  </si>
  <si>
    <t>2 VK</t>
  </si>
  <si>
    <t>1 VK NM KVALIK</t>
  </si>
  <si>
    <t>3 VK NM KVALIK</t>
  </si>
  <si>
    <t>VG.JK. 1JKK</t>
  </si>
  <si>
    <t>VG.JK, 3JKK</t>
  </si>
  <si>
    <t>VG.JK, 1JKK</t>
  </si>
  <si>
    <t>EXC.JK, 1JKK, CK, 1.BHK, BIM</t>
  </si>
  <si>
    <t>EXC.JK, 1JKK, CK, 1.BHK, BIR</t>
  </si>
  <si>
    <t>EXC.UK, 1UKK, CK, 2.BHK, RES.NORDIC CERT</t>
  </si>
  <si>
    <t>Exc. UK</t>
  </si>
  <si>
    <t>VG. UK</t>
  </si>
  <si>
    <t xml:space="preserve">EXC. JK, 1JKK, CK, 4.BHK </t>
  </si>
  <si>
    <t>EXC. JK</t>
  </si>
  <si>
    <t>VG. JK</t>
  </si>
  <si>
    <t>G. JK</t>
  </si>
  <si>
    <t>6 -9 MND HP, BIM ????</t>
  </si>
  <si>
    <t>EXC. BK, 1BKK, CK, CERT, 3.BHK, RES. CACIB</t>
  </si>
  <si>
    <t>EXC, BK, 1BKK, CK, 1.BHK, BIR, 1BIS</t>
  </si>
  <si>
    <t>EXC. BK, 1BKK, CK, CERT, 1.BHK, BIR, 1BIS</t>
  </si>
  <si>
    <t>EXC. BK, 1BKK, CK, 1.BHK, BIR, 1BIS</t>
  </si>
  <si>
    <t>EXC. BK, 1BKK, CK, 1.BHK, BIR, 2BIS</t>
  </si>
  <si>
    <t>Christian Rushfelt</t>
  </si>
  <si>
    <t>"US" Lille My</t>
  </si>
  <si>
    <t>Snørypas Lady Flanagan</t>
  </si>
  <si>
    <t>Snørypas Saint Florentina</t>
  </si>
  <si>
    <t>Oggevatns Kjuagutt</t>
  </si>
  <si>
    <t xml:space="preserve">Totalt ble det meldt inn resultater for 15 hunder og 94 premier </t>
  </si>
  <si>
    <t>1 VK med CK</t>
  </si>
  <si>
    <t xml:space="preserve">K-Mia av Miessevarri 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</si>
</sst>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0.5"/>
      <name val="Calibri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242424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179" fontId="0" fillId="0" borderId="0" applyFont="0" applyFill="0" applyBorder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7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0" borderId="0" xfId="0" applyFont="1" applyAlignment="1">
      <alignment/>
    </xf>
    <xf numFmtId="184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84" fontId="2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184" fontId="0" fillId="0" borderId="10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4" fontId="0" fillId="0" borderId="12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2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5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2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2" fillId="0" borderId="13" xfId="0" applyFont="1" applyBorder="1" applyAlignment="1">
      <alignment/>
    </xf>
    <xf numFmtId="0" fontId="50" fillId="34" borderId="28" xfId="0" applyFont="1" applyFill="1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33" borderId="28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 horizontal="center" vertical="top"/>
    </xf>
    <xf numFmtId="0" fontId="6" fillId="0" borderId="31" xfId="0" applyFont="1" applyBorder="1" applyAlignment="1">
      <alignment/>
    </xf>
    <xf numFmtId="184" fontId="6" fillId="0" borderId="31" xfId="0" applyNumberFormat="1" applyFont="1" applyBorder="1" applyAlignment="1">
      <alignment/>
    </xf>
    <xf numFmtId="184" fontId="6" fillId="0" borderId="3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184" fontId="6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33" borderId="33" xfId="0" applyFont="1" applyFill="1" applyBorder="1" applyAlignment="1">
      <alignment/>
    </xf>
    <xf numFmtId="0" fontId="2" fillId="33" borderId="34" xfId="0" applyFont="1" applyFill="1" applyBorder="1" applyAlignment="1">
      <alignment horizontal="center" vertical="top"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50" fillId="34" borderId="3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8" fillId="0" borderId="37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84" fontId="0" fillId="0" borderId="40" xfId="0" applyNumberFormat="1" applyFont="1" applyBorder="1" applyAlignment="1">
      <alignment/>
    </xf>
    <xf numFmtId="0" fontId="50" fillId="0" borderId="40" xfId="0" applyFont="1" applyBorder="1" applyAlignment="1">
      <alignment/>
    </xf>
    <xf numFmtId="184" fontId="0" fillId="0" borderId="40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34" borderId="2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184" fontId="0" fillId="34" borderId="28" xfId="0" applyNumberFormat="1" applyFont="1" applyFill="1" applyBorder="1" applyAlignment="1">
      <alignment/>
    </xf>
    <xf numFmtId="184" fontId="2" fillId="34" borderId="28" xfId="0" applyNumberFormat="1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2" fillId="34" borderId="28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51" fillId="0" borderId="40" xfId="0" applyFont="1" applyBorder="1" applyAlignment="1">
      <alignment/>
    </xf>
    <xf numFmtId="0" fontId="0" fillId="0" borderId="40" xfId="0" applyFont="1" applyFill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8" fillId="0" borderId="47" xfId="0" applyFont="1" applyBorder="1" applyAlignment="1">
      <alignment/>
    </xf>
    <xf numFmtId="0" fontId="5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0" fillId="33" borderId="42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top"/>
    </xf>
    <xf numFmtId="0" fontId="0" fillId="34" borderId="10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="130" zoomScaleNormal="130" zoomScalePageLayoutView="0" workbookViewId="0" topLeftCell="A27">
      <selection activeCell="C41" sqref="C41"/>
    </sheetView>
  </sheetViews>
  <sheetFormatPr defaultColWidth="11.57421875" defaultRowHeight="12.75"/>
  <cols>
    <col min="1" max="1" width="32.421875" style="0" customWidth="1"/>
    <col min="2" max="2" width="12.421875" style="48" customWidth="1"/>
    <col min="3" max="3" width="57.421875" style="0" bestFit="1" customWidth="1"/>
    <col min="4" max="4" width="21.140625" style="1" customWidth="1"/>
    <col min="5" max="5" width="6.8515625" style="1" customWidth="1"/>
    <col min="6" max="6" width="8.140625" style="1" bestFit="1" customWidth="1"/>
    <col min="7" max="7" width="9.421875" style="1" customWidth="1"/>
    <col min="8" max="8" width="20.421875" style="2" customWidth="1"/>
    <col min="9" max="9" width="23.00390625" style="1" customWidth="1"/>
    <col min="10" max="10" width="25.00390625" style="2" customWidth="1"/>
    <col min="11" max="16" width="11.421875" style="1" customWidth="1"/>
    <col min="17" max="17" width="11.421875" style="2" customWidth="1"/>
    <col min="18" max="18" width="11.421875" style="1" customWidth="1"/>
    <col min="19" max="19" width="11.421875" style="2" customWidth="1"/>
  </cols>
  <sheetData>
    <row r="1" spans="1:5" s="62" customFormat="1" ht="123" customHeight="1">
      <c r="A1" s="128" t="s">
        <v>47</v>
      </c>
      <c r="B1" s="128"/>
      <c r="C1" s="128"/>
      <c r="D1" s="128"/>
      <c r="E1" s="128"/>
    </row>
    <row r="2" spans="1:5" s="62" customFormat="1" ht="12.75" customHeight="1" thickBot="1">
      <c r="A2" s="128"/>
      <c r="B2" s="128"/>
      <c r="C2" s="128"/>
      <c r="D2" s="128"/>
      <c r="E2" s="128"/>
    </row>
    <row r="3" spans="1:5" s="62" customFormat="1" ht="12.75" customHeight="1">
      <c r="A3" s="129" t="s">
        <v>126</v>
      </c>
      <c r="B3" s="130"/>
      <c r="C3" s="130"/>
      <c r="D3" s="130"/>
      <c r="E3" s="131"/>
    </row>
    <row r="4" spans="1:5" s="62" customFormat="1" ht="12.75" customHeight="1">
      <c r="A4" s="132"/>
      <c r="B4" s="133"/>
      <c r="C4" s="133"/>
      <c r="D4" s="133"/>
      <c r="E4" s="134"/>
    </row>
    <row r="5" spans="1:5" s="62" customFormat="1" ht="12.75" customHeight="1">
      <c r="A5" s="132"/>
      <c r="B5" s="133"/>
      <c r="C5" s="133"/>
      <c r="D5" s="133"/>
      <c r="E5" s="134"/>
    </row>
    <row r="6" spans="1:19" s="7" customFormat="1" ht="12.75" customHeight="1">
      <c r="A6" s="132"/>
      <c r="B6" s="133"/>
      <c r="C6" s="133"/>
      <c r="D6" s="133"/>
      <c r="E6" s="134"/>
      <c r="F6" s="6"/>
      <c r="G6" s="6"/>
      <c r="H6" s="9"/>
      <c r="I6" s="2"/>
      <c r="J6" s="2"/>
      <c r="Q6" s="8"/>
      <c r="S6" s="8"/>
    </row>
    <row r="7" spans="1:5" ht="12.75" customHeight="1">
      <c r="A7" s="132"/>
      <c r="B7" s="133"/>
      <c r="C7" s="133"/>
      <c r="D7" s="133"/>
      <c r="E7" s="134"/>
    </row>
    <row r="8" spans="1:5" ht="12.75" customHeight="1">
      <c r="A8" s="132"/>
      <c r="B8" s="133"/>
      <c r="C8" s="133"/>
      <c r="D8" s="133"/>
      <c r="E8" s="134"/>
    </row>
    <row r="9" spans="1:5" ht="12.75" customHeight="1">
      <c r="A9" s="132"/>
      <c r="B9" s="133"/>
      <c r="C9" s="133"/>
      <c r="D9" s="133"/>
      <c r="E9" s="134"/>
    </row>
    <row r="10" spans="1:5" ht="12.75" customHeight="1" thickBot="1">
      <c r="A10" s="135"/>
      <c r="B10" s="136"/>
      <c r="C10" s="136"/>
      <c r="D10" s="136"/>
      <c r="E10" s="137"/>
    </row>
    <row r="25" spans="1:19" s="7" customFormat="1" ht="12.75">
      <c r="A25" s="59"/>
      <c r="B25" s="60"/>
      <c r="C25" s="59"/>
      <c r="D25" s="61"/>
      <c r="E25" s="61"/>
      <c r="F25" s="6"/>
      <c r="G25" s="6"/>
      <c r="H25" s="9"/>
      <c r="I25" s="2"/>
      <c r="J25" s="2"/>
      <c r="Q25" s="8"/>
      <c r="S25" s="8"/>
    </row>
    <row r="26" spans="1:19" s="7" customFormat="1" ht="12.75">
      <c r="A26" s="59"/>
      <c r="B26" s="60"/>
      <c r="C26" s="59"/>
      <c r="D26" s="61"/>
      <c r="E26" s="61"/>
      <c r="F26" s="6"/>
      <c r="G26" s="6"/>
      <c r="H26" s="9"/>
      <c r="I26" s="2"/>
      <c r="J26" s="2"/>
      <c r="Q26" s="8"/>
      <c r="S26" s="8"/>
    </row>
    <row r="27" spans="1:19" s="7" customFormat="1" ht="12.75">
      <c r="A27" s="59"/>
      <c r="B27" s="60"/>
      <c r="C27" s="59"/>
      <c r="D27" s="61"/>
      <c r="E27" s="61"/>
      <c r="F27" s="6"/>
      <c r="G27" s="6"/>
      <c r="H27" s="9"/>
      <c r="I27" s="2"/>
      <c r="J27" s="2"/>
      <c r="Q27" s="8"/>
      <c r="S27" s="8"/>
    </row>
    <row r="28" spans="1:19" s="7" customFormat="1" ht="12.75">
      <c r="A28" s="59"/>
      <c r="B28" s="60"/>
      <c r="C28" s="59"/>
      <c r="D28" s="61"/>
      <c r="E28" s="61"/>
      <c r="F28" s="6"/>
      <c r="G28" s="6"/>
      <c r="H28" s="9"/>
      <c r="I28" s="2"/>
      <c r="J28" s="2"/>
      <c r="Q28" s="8"/>
      <c r="S28" s="8"/>
    </row>
    <row r="29" spans="1:19" s="7" customFormat="1" ht="12.75">
      <c r="A29" s="59"/>
      <c r="B29" s="60"/>
      <c r="C29" s="59"/>
      <c r="D29" s="61"/>
      <c r="E29" s="61"/>
      <c r="F29" s="6"/>
      <c r="G29" s="6"/>
      <c r="H29" s="9"/>
      <c r="I29" s="2"/>
      <c r="J29" s="2"/>
      <c r="Q29" s="8"/>
      <c r="S29" s="8"/>
    </row>
    <row r="30" spans="1:19" s="7" customFormat="1" ht="12.75">
      <c r="A30" s="59"/>
      <c r="B30" s="60"/>
      <c r="C30" s="59"/>
      <c r="D30" s="61"/>
      <c r="E30" s="61"/>
      <c r="F30" s="6"/>
      <c r="G30" s="6"/>
      <c r="H30" s="9"/>
      <c r="I30" s="2"/>
      <c r="J30" s="2"/>
      <c r="Q30" s="8"/>
      <c r="S30" s="8"/>
    </row>
    <row r="31" spans="1:19" s="7" customFormat="1" ht="12.75">
      <c r="A31" s="59"/>
      <c r="B31" s="60"/>
      <c r="C31" s="59"/>
      <c r="D31" s="61"/>
      <c r="E31" s="61"/>
      <c r="F31" s="6"/>
      <c r="G31" s="6"/>
      <c r="H31" s="9"/>
      <c r="I31" s="2"/>
      <c r="J31" s="2"/>
      <c r="Q31" s="8"/>
      <c r="S31" s="8"/>
    </row>
    <row r="32" spans="1:19" s="7" customFormat="1" ht="12.75">
      <c r="A32" s="59"/>
      <c r="B32" s="60"/>
      <c r="C32" s="59"/>
      <c r="D32" s="61"/>
      <c r="E32" s="61"/>
      <c r="F32" s="6"/>
      <c r="G32" s="6"/>
      <c r="H32" s="9"/>
      <c r="I32" s="2"/>
      <c r="J32" s="2"/>
      <c r="Q32" s="8"/>
      <c r="S32" s="8"/>
    </row>
    <row r="33" spans="1:19" s="7" customFormat="1" ht="12.75">
      <c r="A33" s="59"/>
      <c r="B33" s="60"/>
      <c r="C33" s="59"/>
      <c r="D33" s="61"/>
      <c r="E33" s="61"/>
      <c r="F33" s="6"/>
      <c r="G33" s="6"/>
      <c r="H33" s="9"/>
      <c r="I33" s="2"/>
      <c r="J33" s="2"/>
      <c r="Q33" s="8"/>
      <c r="S33" s="8"/>
    </row>
    <row r="35" spans="6:19" ht="13.5" thickBot="1">
      <c r="F35" s="51"/>
      <c r="G35" s="52"/>
      <c r="H35" s="52"/>
      <c r="I35" s="51"/>
      <c r="J35" s="1"/>
      <c r="P35" s="2"/>
      <c r="Q35" s="1"/>
      <c r="R35" s="2"/>
      <c r="S35"/>
    </row>
    <row r="36" spans="1:19" ht="13.5" thickBot="1">
      <c r="A36" s="54" t="s">
        <v>44</v>
      </c>
      <c r="B36" s="55" t="s">
        <v>45</v>
      </c>
      <c r="C36" s="56" t="s">
        <v>5</v>
      </c>
      <c r="D36" s="57" t="s">
        <v>6</v>
      </c>
      <c r="E36" s="58" t="s">
        <v>46</v>
      </c>
      <c r="F36" s="51"/>
      <c r="G36" s="52"/>
      <c r="H36" s="52"/>
      <c r="I36" s="52"/>
      <c r="J36" s="1"/>
      <c r="P36" s="2"/>
      <c r="Q36" s="1"/>
      <c r="R36" s="2"/>
      <c r="S36"/>
    </row>
    <row r="37" spans="6:19" s="7" customFormat="1" ht="12.75">
      <c r="F37" s="6"/>
      <c r="G37" s="6"/>
      <c r="H37" s="9"/>
      <c r="I37" s="2"/>
      <c r="J37" s="2"/>
      <c r="Q37" s="8"/>
      <c r="S37" s="8"/>
    </row>
    <row r="38" spans="1:5" ht="13.5" thickBot="1">
      <c r="A38" s="64"/>
      <c r="B38" s="73"/>
      <c r="C38" s="64"/>
      <c r="D38" s="63"/>
      <c r="E38" s="63"/>
    </row>
    <row r="39" spans="1:19" ht="12.75">
      <c r="A39" s="65" t="s">
        <v>9</v>
      </c>
      <c r="B39" s="66">
        <v>3</v>
      </c>
      <c r="C39" s="15" t="s">
        <v>125</v>
      </c>
      <c r="D39" s="15" t="s">
        <v>121</v>
      </c>
      <c r="E39" s="20">
        <v>15</v>
      </c>
      <c r="F39" s="51"/>
      <c r="G39" s="52"/>
      <c r="H39" s="52"/>
      <c r="I39" s="52"/>
      <c r="J39" s="1"/>
      <c r="P39" s="2"/>
      <c r="Q39" s="1"/>
      <c r="R39" s="2"/>
      <c r="S39"/>
    </row>
    <row r="40" spans="1:19" ht="12.75">
      <c r="A40" s="45" t="s">
        <v>9</v>
      </c>
      <c r="B40" s="50">
        <v>2</v>
      </c>
      <c r="C40" s="24" t="s">
        <v>58</v>
      </c>
      <c r="D40" s="24" t="s">
        <v>59</v>
      </c>
      <c r="E40" s="72">
        <v>50</v>
      </c>
      <c r="F40" s="51"/>
      <c r="G40" s="52"/>
      <c r="H40" s="52"/>
      <c r="I40" s="52"/>
      <c r="J40" s="1"/>
      <c r="P40" s="2"/>
      <c r="Q40" s="1"/>
      <c r="R40" s="2"/>
      <c r="S40"/>
    </row>
    <row r="41" spans="1:19" ht="13.5" thickBot="1">
      <c r="A41" s="67" t="s">
        <v>9</v>
      </c>
      <c r="B41" s="68">
        <v>1</v>
      </c>
      <c r="C41" s="69" t="s">
        <v>128</v>
      </c>
      <c r="D41" s="69" t="s">
        <v>25</v>
      </c>
      <c r="E41" s="70">
        <v>85</v>
      </c>
      <c r="F41" s="51"/>
      <c r="G41" s="52"/>
      <c r="H41" s="52"/>
      <c r="I41" s="51"/>
      <c r="J41" s="1"/>
      <c r="P41" s="2"/>
      <c r="Q41" s="1"/>
      <c r="R41" s="2"/>
      <c r="S41"/>
    </row>
    <row r="42" ht="13.5" thickBot="1"/>
    <row r="43" spans="1:19" ht="13.5" thickBot="1">
      <c r="A43" s="65" t="s">
        <v>10</v>
      </c>
      <c r="B43" s="66">
        <v>3</v>
      </c>
      <c r="C43" s="15" t="s">
        <v>122</v>
      </c>
      <c r="D43" s="15" t="s">
        <v>15</v>
      </c>
      <c r="E43" s="20">
        <v>65</v>
      </c>
      <c r="F43" s="51"/>
      <c r="G43" s="52"/>
      <c r="H43" s="52"/>
      <c r="I43" s="51"/>
      <c r="J43" s="1"/>
      <c r="P43" s="2"/>
      <c r="Q43" s="1"/>
      <c r="R43" s="2"/>
      <c r="S43"/>
    </row>
    <row r="44" spans="1:19" ht="13.5" thickBot="1">
      <c r="A44" s="45" t="s">
        <v>10</v>
      </c>
      <c r="B44" s="50">
        <v>2</v>
      </c>
      <c r="C44" s="15" t="s">
        <v>19</v>
      </c>
      <c r="D44" s="15" t="s">
        <v>17</v>
      </c>
      <c r="E44" s="21">
        <v>85</v>
      </c>
      <c r="F44" s="51"/>
      <c r="G44" s="52"/>
      <c r="H44" s="52"/>
      <c r="I44" s="51"/>
      <c r="J44" s="1"/>
      <c r="P44" s="2"/>
      <c r="Q44" s="1"/>
      <c r="R44" s="2"/>
      <c r="S44"/>
    </row>
    <row r="45" spans="1:19" ht="13.5" thickBot="1">
      <c r="A45" s="67" t="s">
        <v>10</v>
      </c>
      <c r="B45" s="68">
        <v>1</v>
      </c>
      <c r="C45" s="46" t="s">
        <v>51</v>
      </c>
      <c r="D45" s="44" t="s">
        <v>50</v>
      </c>
      <c r="E45" s="122">
        <v>150</v>
      </c>
      <c r="F45" s="51"/>
      <c r="G45" s="52"/>
      <c r="H45" s="52"/>
      <c r="I45" s="51"/>
      <c r="J45" s="1"/>
      <c r="P45" s="2"/>
      <c r="Q45" s="1"/>
      <c r="R45" s="2"/>
      <c r="S45"/>
    </row>
    <row r="46" ht="13.5" thickBot="1"/>
    <row r="47" spans="1:5" ht="13.5" thickBot="1">
      <c r="A47" s="65" t="s">
        <v>11</v>
      </c>
      <c r="B47" s="66">
        <v>3</v>
      </c>
      <c r="C47" s="15" t="s">
        <v>19</v>
      </c>
      <c r="D47" s="15" t="s">
        <v>17</v>
      </c>
      <c r="E47" s="123">
        <v>25</v>
      </c>
    </row>
    <row r="48" spans="1:19" ht="12.75">
      <c r="A48" s="65" t="s">
        <v>11</v>
      </c>
      <c r="B48" s="66">
        <v>3</v>
      </c>
      <c r="C48" s="76" t="s">
        <v>49</v>
      </c>
      <c r="D48" s="76" t="s">
        <v>48</v>
      </c>
      <c r="E48" s="77">
        <v>25</v>
      </c>
      <c r="F48" s="51"/>
      <c r="G48" s="52"/>
      <c r="H48" s="52"/>
      <c r="I48" s="51"/>
      <c r="J48" s="1"/>
      <c r="P48" s="2"/>
      <c r="Q48" s="1"/>
      <c r="R48" s="2"/>
      <c r="S48"/>
    </row>
    <row r="49" spans="1:19" ht="12.75">
      <c r="A49" s="124" t="s">
        <v>11</v>
      </c>
      <c r="B49" s="125">
        <v>1</v>
      </c>
      <c r="C49" s="126" t="s">
        <v>43</v>
      </c>
      <c r="D49" s="126" t="s">
        <v>42</v>
      </c>
      <c r="E49" s="127">
        <v>100</v>
      </c>
      <c r="F49" s="51"/>
      <c r="G49" s="52"/>
      <c r="H49" s="52"/>
      <c r="I49" s="51"/>
      <c r="J49" s="1"/>
      <c r="P49" s="2"/>
      <c r="Q49" s="1"/>
      <c r="R49" s="2"/>
      <c r="S49"/>
    </row>
    <row r="50" spans="1:19" ht="13.5" thickBot="1">
      <c r="A50" s="67" t="s">
        <v>11</v>
      </c>
      <c r="B50" s="68">
        <v>1</v>
      </c>
      <c r="C50" s="71" t="s">
        <v>122</v>
      </c>
      <c r="D50" s="69" t="s">
        <v>15</v>
      </c>
      <c r="E50" s="70">
        <v>100</v>
      </c>
      <c r="F50" s="51"/>
      <c r="G50" s="52"/>
      <c r="H50" s="52"/>
      <c r="I50" s="51"/>
      <c r="J50" s="1"/>
      <c r="P50" s="2"/>
      <c r="Q50" s="1"/>
      <c r="R50" s="2"/>
      <c r="S50"/>
    </row>
    <row r="51" ht="13.5" thickBot="1"/>
    <row r="52" spans="1:19" ht="12.75">
      <c r="A52" s="65" t="s">
        <v>8</v>
      </c>
      <c r="B52" s="66">
        <v>3</v>
      </c>
      <c r="C52" s="15" t="s">
        <v>124</v>
      </c>
      <c r="D52" s="15" t="s">
        <v>20</v>
      </c>
      <c r="E52" s="20">
        <v>62.5</v>
      </c>
      <c r="F52" s="51"/>
      <c r="G52" s="52"/>
      <c r="H52" s="52"/>
      <c r="I52" s="51"/>
      <c r="J52" s="1"/>
      <c r="P52" s="2"/>
      <c r="Q52" s="1"/>
      <c r="R52" s="2"/>
      <c r="S52"/>
    </row>
    <row r="53" spans="1:19" ht="12.75">
      <c r="A53" s="45" t="s">
        <v>8</v>
      </c>
      <c r="B53" s="50">
        <v>2</v>
      </c>
      <c r="C53" s="12" t="s">
        <v>55</v>
      </c>
      <c r="D53" s="12" t="s">
        <v>54</v>
      </c>
      <c r="E53" s="21">
        <v>70.5</v>
      </c>
      <c r="F53" s="51"/>
      <c r="G53" s="52"/>
      <c r="H53" s="52"/>
      <c r="I53" s="51"/>
      <c r="J53" s="1"/>
      <c r="P53" s="2"/>
      <c r="Q53" s="1"/>
      <c r="R53" s="2"/>
      <c r="S53"/>
    </row>
    <row r="54" spans="1:19" ht="13.5" thickBot="1">
      <c r="A54" s="67" t="s">
        <v>8</v>
      </c>
      <c r="B54" s="68">
        <v>1</v>
      </c>
      <c r="C54" s="69" t="s">
        <v>123</v>
      </c>
      <c r="D54" s="69" t="s">
        <v>20</v>
      </c>
      <c r="E54" s="70">
        <v>105.5</v>
      </c>
      <c r="F54" s="51"/>
      <c r="G54" s="52"/>
      <c r="H54" s="52"/>
      <c r="I54" s="51"/>
      <c r="J54" s="1"/>
      <c r="P54" s="2"/>
      <c r="Q54" s="1"/>
      <c r="R54" s="2"/>
      <c r="S54"/>
    </row>
    <row r="59" spans="1:19" ht="13.5" thickBot="1">
      <c r="A59" s="2"/>
      <c r="B59" s="47"/>
      <c r="C59" s="1"/>
      <c r="F59" s="51"/>
      <c r="G59" s="52"/>
      <c r="H59" s="52"/>
      <c r="I59" s="51"/>
      <c r="J59" s="1"/>
      <c r="P59" s="2"/>
      <c r="Q59" s="1"/>
      <c r="R59" s="2"/>
      <c r="S59"/>
    </row>
    <row r="60" spans="1:19" ht="13.5" thickBot="1">
      <c r="A60" s="43" t="s">
        <v>4</v>
      </c>
      <c r="B60" s="49">
        <v>1</v>
      </c>
      <c r="C60" s="46" t="s">
        <v>51</v>
      </c>
      <c r="D60" s="44" t="s">
        <v>50</v>
      </c>
      <c r="E60" s="53">
        <v>38</v>
      </c>
      <c r="F60" s="51"/>
      <c r="G60" s="52"/>
      <c r="H60" s="52"/>
      <c r="I60" s="51"/>
      <c r="J60" s="1"/>
      <c r="P60" s="2"/>
      <c r="Q60" s="1"/>
      <c r="R60" s="2"/>
      <c r="S60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3.5" thickBot="1"/>
    <row r="66" spans="1:5" ht="13.5" thickBot="1">
      <c r="A66" s="43" t="s">
        <v>7</v>
      </c>
      <c r="B66" s="49">
        <v>1</v>
      </c>
      <c r="C66" s="46" t="s">
        <v>122</v>
      </c>
      <c r="D66" s="44" t="s">
        <v>15</v>
      </c>
      <c r="E66" s="53">
        <v>167</v>
      </c>
    </row>
  </sheetData>
  <sheetProtection/>
  <mergeCells count="2">
    <mergeCell ref="A1:E2"/>
    <mergeCell ref="A3:E10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&amp;L&amp;1#&amp;"Calibri"&amp;10&amp;K000000Sensitivity: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30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53" sqref="B53"/>
    </sheetView>
  </sheetViews>
  <sheetFormatPr defaultColWidth="11.57421875" defaultRowHeight="12.75"/>
  <cols>
    <col min="1" max="1" width="32.421875" style="1" customWidth="1"/>
    <col min="2" max="2" width="57.421875" style="1" bestFit="1" customWidth="1"/>
    <col min="3" max="3" width="25.140625" style="1" bestFit="1" customWidth="1"/>
    <col min="4" max="4" width="21.421875" style="1" bestFit="1" customWidth="1"/>
    <col min="5" max="5" width="21.57421875" style="1" bestFit="1" customWidth="1"/>
    <col min="6" max="6" width="69.140625" style="1" bestFit="1" customWidth="1"/>
    <col min="7" max="7" width="15.140625" style="91" bestFit="1" customWidth="1"/>
    <col min="8" max="8" width="23.00390625" style="1" customWidth="1"/>
    <col min="9" max="9" width="25.00390625" style="2" customWidth="1"/>
    <col min="10" max="15" width="11.421875" style="1" customWidth="1"/>
    <col min="16" max="16" width="11.421875" style="2" customWidth="1"/>
    <col min="17" max="17" width="11.421875" style="1" customWidth="1"/>
    <col min="18" max="18" width="11.421875" style="2" customWidth="1"/>
    <col min="19" max="16384" width="11.57421875" style="1" customWidth="1"/>
  </cols>
  <sheetData>
    <row r="1" spans="1:8" ht="24.75">
      <c r="A1" s="5" t="s">
        <v>23</v>
      </c>
      <c r="B1" s="2"/>
      <c r="C1" s="5"/>
      <c r="D1" s="5"/>
      <c r="E1" s="2"/>
      <c r="F1" s="2"/>
      <c r="G1" s="82"/>
      <c r="H1" s="2"/>
    </row>
    <row r="2" spans="1:8" ht="12.75">
      <c r="A2" s="2"/>
      <c r="B2" s="2"/>
      <c r="C2" s="2"/>
      <c r="D2" s="2"/>
      <c r="F2" s="2"/>
      <c r="G2" s="82"/>
      <c r="H2" s="2"/>
    </row>
    <row r="3" spans="1:8" ht="13.5" thickBot="1">
      <c r="A3" s="11" t="s">
        <v>6</v>
      </c>
      <c r="B3" s="11" t="s">
        <v>5</v>
      </c>
      <c r="C3" s="11" t="s">
        <v>2</v>
      </c>
      <c r="D3" s="11" t="s">
        <v>3</v>
      </c>
      <c r="E3" s="11" t="s">
        <v>1</v>
      </c>
      <c r="F3" s="11" t="s">
        <v>0</v>
      </c>
      <c r="G3" s="83" t="s">
        <v>7</v>
      </c>
      <c r="H3" s="11" t="s">
        <v>4</v>
      </c>
    </row>
    <row r="4" spans="1:18" s="7" customFormat="1" ht="12.75">
      <c r="A4" s="14" t="s">
        <v>13</v>
      </c>
      <c r="B4" s="14" t="s">
        <v>12</v>
      </c>
      <c r="C4" s="16"/>
      <c r="D4" s="16" t="s">
        <v>75</v>
      </c>
      <c r="E4" s="17"/>
      <c r="F4" s="16"/>
      <c r="G4" s="84">
        <v>25</v>
      </c>
      <c r="H4" s="20">
        <v>6</v>
      </c>
      <c r="I4" s="2"/>
      <c r="P4" s="8"/>
      <c r="R4" s="8"/>
    </row>
    <row r="5" spans="1:18" s="7" customFormat="1" ht="13.5" thickBot="1">
      <c r="A5" s="95"/>
      <c r="B5" s="96"/>
      <c r="C5" s="97"/>
      <c r="D5" s="97"/>
      <c r="E5" s="98"/>
      <c r="F5" s="97" t="s">
        <v>76</v>
      </c>
      <c r="G5" s="99">
        <f>3+2+2+1</f>
        <v>8</v>
      </c>
      <c r="H5" s="100"/>
      <c r="I5" s="2"/>
      <c r="P5" s="8"/>
      <c r="R5" s="8"/>
    </row>
    <row r="6" spans="1:18" s="7" customFormat="1" ht="13.5" thickBot="1">
      <c r="A6" s="101" t="s">
        <v>14</v>
      </c>
      <c r="B6" s="102"/>
      <c r="C6" s="103"/>
      <c r="D6" s="103"/>
      <c r="E6" s="103"/>
      <c r="F6" s="103"/>
      <c r="G6" s="104">
        <f>SUM(G4:G5)</f>
        <v>33</v>
      </c>
      <c r="H6" s="105">
        <f>SUM(H4:H5)</f>
        <v>6</v>
      </c>
      <c r="I6" s="2"/>
      <c r="P6" s="8"/>
      <c r="R6" s="8"/>
    </row>
    <row r="7" spans="1:18" s="7" customFormat="1" ht="12.75">
      <c r="A7" s="19" t="s">
        <v>15</v>
      </c>
      <c r="B7" s="15" t="s">
        <v>16</v>
      </c>
      <c r="C7" s="16"/>
      <c r="D7" s="16" t="s">
        <v>75</v>
      </c>
      <c r="E7" s="16"/>
      <c r="F7" s="16"/>
      <c r="G7" s="84">
        <v>25</v>
      </c>
      <c r="H7" s="20">
        <v>6</v>
      </c>
      <c r="I7" s="2"/>
      <c r="P7" s="8"/>
      <c r="R7" s="8"/>
    </row>
    <row r="8" spans="1:18" s="7" customFormat="1" ht="12.75">
      <c r="A8" s="18"/>
      <c r="B8" s="12"/>
      <c r="C8" s="13"/>
      <c r="D8" s="121"/>
      <c r="E8" s="13" t="s">
        <v>77</v>
      </c>
      <c r="F8" s="13"/>
      <c r="G8" s="85">
        <v>40</v>
      </c>
      <c r="H8" s="21">
        <v>6</v>
      </c>
      <c r="I8" s="2"/>
      <c r="P8" s="8"/>
      <c r="R8" s="8"/>
    </row>
    <row r="9" spans="1:18" s="7" customFormat="1" ht="12.75">
      <c r="A9" s="18"/>
      <c r="B9" s="12"/>
      <c r="C9" s="13"/>
      <c r="D9" s="121"/>
      <c r="E9" s="13" t="s">
        <v>78</v>
      </c>
      <c r="F9" s="13"/>
      <c r="G9" s="85">
        <v>40</v>
      </c>
      <c r="H9" s="21">
        <v>6</v>
      </c>
      <c r="I9" s="2"/>
      <c r="P9" s="8"/>
      <c r="R9" s="8"/>
    </row>
    <row r="10" spans="1:18" s="7" customFormat="1" ht="12.75">
      <c r="A10" s="18"/>
      <c r="B10" s="12"/>
      <c r="C10" s="13"/>
      <c r="D10" s="121"/>
      <c r="E10" s="13" t="s">
        <v>80</v>
      </c>
      <c r="F10" s="13"/>
      <c r="G10" s="85">
        <v>20</v>
      </c>
      <c r="H10" s="21"/>
      <c r="I10" s="2"/>
      <c r="P10" s="8"/>
      <c r="R10" s="8"/>
    </row>
    <row r="11" spans="1:18" s="7" customFormat="1" ht="12.75">
      <c r="A11" s="18"/>
      <c r="B11" s="12"/>
      <c r="C11" s="13"/>
      <c r="D11" s="13" t="s">
        <v>79</v>
      </c>
      <c r="E11" s="13"/>
      <c r="F11" s="13"/>
      <c r="G11" s="85">
        <v>15</v>
      </c>
      <c r="H11" s="21">
        <v>4</v>
      </c>
      <c r="I11" s="2"/>
      <c r="P11" s="8"/>
      <c r="R11" s="8"/>
    </row>
    <row r="12" spans="1:18" s="7" customFormat="1" ht="12.75">
      <c r="A12" s="18"/>
      <c r="B12" s="12"/>
      <c r="C12" s="13"/>
      <c r="D12" s="13" t="s">
        <v>75</v>
      </c>
      <c r="E12" s="13"/>
      <c r="F12" s="13"/>
      <c r="G12" s="85">
        <v>25</v>
      </c>
      <c r="H12" s="21">
        <v>6</v>
      </c>
      <c r="I12" s="2"/>
      <c r="P12" s="8"/>
      <c r="R12" s="8"/>
    </row>
    <row r="13" spans="1:18" s="7" customFormat="1" ht="13.5" thickBot="1">
      <c r="A13" s="95"/>
      <c r="B13" s="96"/>
      <c r="C13" s="97"/>
      <c r="D13" s="97"/>
      <c r="E13" s="97"/>
      <c r="F13" s="97" t="s">
        <v>67</v>
      </c>
      <c r="G13" s="99">
        <v>2</v>
      </c>
      <c r="H13" s="100"/>
      <c r="I13" s="2"/>
      <c r="P13" s="8"/>
      <c r="R13" s="8"/>
    </row>
    <row r="14" spans="1:18" s="7" customFormat="1" ht="13.5" thickBot="1">
      <c r="A14" s="101" t="s">
        <v>14</v>
      </c>
      <c r="B14" s="102"/>
      <c r="C14" s="103"/>
      <c r="D14" s="103"/>
      <c r="E14" s="103"/>
      <c r="F14" s="103"/>
      <c r="G14" s="104">
        <f>SUM(G7:G13)</f>
        <v>167</v>
      </c>
      <c r="H14" s="105">
        <f>SUM(H7:H13)</f>
        <v>28</v>
      </c>
      <c r="I14" s="2"/>
      <c r="P14" s="8"/>
      <c r="R14" s="8"/>
    </row>
    <row r="15" spans="1:8" ht="13.5" thickBot="1">
      <c r="A15" s="106" t="s">
        <v>121</v>
      </c>
      <c r="B15" s="107" t="s">
        <v>18</v>
      </c>
      <c r="C15" s="107" t="s">
        <v>81</v>
      </c>
      <c r="D15" s="107"/>
      <c r="E15" s="107"/>
      <c r="F15" s="107"/>
      <c r="G15" s="108">
        <v>15</v>
      </c>
      <c r="H15" s="109"/>
    </row>
    <row r="16" spans="1:8" ht="13.5" thickBot="1">
      <c r="A16" s="101" t="s">
        <v>14</v>
      </c>
      <c r="B16" s="102"/>
      <c r="C16" s="102"/>
      <c r="D16" s="102"/>
      <c r="E16" s="102"/>
      <c r="F16" s="102"/>
      <c r="G16" s="110">
        <f>SUM(G15)</f>
        <v>15</v>
      </c>
      <c r="H16" s="105"/>
    </row>
    <row r="17" spans="1:8" ht="12.75">
      <c r="A17" s="19" t="s">
        <v>17</v>
      </c>
      <c r="B17" s="15" t="s">
        <v>19</v>
      </c>
      <c r="C17" s="15"/>
      <c r="D17" s="15"/>
      <c r="E17" s="15" t="s">
        <v>69</v>
      </c>
      <c r="F17" s="15"/>
      <c r="G17" s="86">
        <v>25</v>
      </c>
      <c r="H17" s="20">
        <v>4</v>
      </c>
    </row>
    <row r="18" spans="1:8" ht="12.75">
      <c r="A18" s="18"/>
      <c r="B18" s="12"/>
      <c r="C18" s="12"/>
      <c r="D18" s="12" t="s">
        <v>70</v>
      </c>
      <c r="E18" s="12"/>
      <c r="F18" s="12"/>
      <c r="G18" s="87">
        <v>15</v>
      </c>
      <c r="H18" s="21">
        <v>4</v>
      </c>
    </row>
    <row r="19" spans="1:8" ht="12.75">
      <c r="A19" s="18"/>
      <c r="B19" s="12"/>
      <c r="C19" s="12"/>
      <c r="D19" s="12" t="s">
        <v>70</v>
      </c>
      <c r="E19" s="12"/>
      <c r="F19" s="12"/>
      <c r="G19" s="87">
        <v>15</v>
      </c>
      <c r="H19" s="21">
        <v>4</v>
      </c>
    </row>
    <row r="20" spans="1:8" ht="12.75">
      <c r="A20" s="18"/>
      <c r="B20" s="12"/>
      <c r="C20" s="12"/>
      <c r="D20" s="12" t="s">
        <v>70</v>
      </c>
      <c r="E20" s="12"/>
      <c r="F20" s="12"/>
      <c r="G20" s="87">
        <v>15</v>
      </c>
      <c r="H20" s="21">
        <v>4</v>
      </c>
    </row>
    <row r="21" spans="1:8" ht="12.75">
      <c r="A21" s="18"/>
      <c r="B21" s="12"/>
      <c r="C21" s="12"/>
      <c r="D21" s="12" t="s">
        <v>70</v>
      </c>
      <c r="E21" s="12"/>
      <c r="F21" s="12"/>
      <c r="G21" s="87">
        <v>15</v>
      </c>
      <c r="H21" s="21">
        <v>4</v>
      </c>
    </row>
    <row r="22" spans="1:8" ht="12.75">
      <c r="A22" s="18"/>
      <c r="B22" s="12"/>
      <c r="C22" s="12"/>
      <c r="D22" s="12" t="s">
        <v>70</v>
      </c>
      <c r="E22" s="12"/>
      <c r="F22" s="12"/>
      <c r="G22" s="87">
        <v>15</v>
      </c>
      <c r="H22" s="21">
        <v>4</v>
      </c>
    </row>
    <row r="23" spans="1:8" ht="12.75">
      <c r="A23" s="18"/>
      <c r="B23" s="12"/>
      <c r="C23" s="12"/>
      <c r="D23" s="12" t="s">
        <v>71</v>
      </c>
      <c r="E23" s="12"/>
      <c r="F23" s="12"/>
      <c r="G23" s="87">
        <v>10</v>
      </c>
      <c r="H23" s="21"/>
    </row>
    <row r="24" spans="1:8" ht="12.75">
      <c r="A24" s="18"/>
      <c r="B24" s="12"/>
      <c r="C24" s="12"/>
      <c r="D24" s="12"/>
      <c r="E24" s="12"/>
      <c r="F24" s="12" t="s">
        <v>73</v>
      </c>
      <c r="G24" s="87">
        <f>3+2+2+2.5+2</f>
        <v>11.5</v>
      </c>
      <c r="H24" s="21"/>
    </row>
    <row r="25" spans="1:8" ht="12.75">
      <c r="A25" s="18"/>
      <c r="B25" s="12"/>
      <c r="C25" s="12"/>
      <c r="D25" s="12"/>
      <c r="E25" s="12"/>
      <c r="F25" s="12" t="s">
        <v>72</v>
      </c>
      <c r="G25" s="87">
        <f>3+2+2+2</f>
        <v>9</v>
      </c>
      <c r="H25" s="21"/>
    </row>
    <row r="26" spans="1:8" ht="13.5" thickBot="1">
      <c r="A26" s="95"/>
      <c r="B26" s="96"/>
      <c r="C26" s="96"/>
      <c r="D26" s="96"/>
      <c r="E26" s="96"/>
      <c r="F26" s="96" t="s">
        <v>74</v>
      </c>
      <c r="G26" s="111">
        <f>3+1.5+2+1.5+2</f>
        <v>10</v>
      </c>
      <c r="H26" s="100"/>
    </row>
    <row r="27" spans="1:8" ht="13.5" thickBot="1">
      <c r="A27" s="101" t="s">
        <v>14</v>
      </c>
      <c r="B27" s="102"/>
      <c r="C27" s="102"/>
      <c r="D27" s="102"/>
      <c r="E27" s="102"/>
      <c r="F27" s="102"/>
      <c r="G27" s="110">
        <f>SUM(G17:G26)</f>
        <v>140.5</v>
      </c>
      <c r="H27" s="105">
        <f>SUM(H17:H26)</f>
        <v>24</v>
      </c>
    </row>
    <row r="28" spans="1:8" ht="12.75">
      <c r="A28" s="19" t="s">
        <v>20</v>
      </c>
      <c r="B28" s="23" t="s">
        <v>21</v>
      </c>
      <c r="C28" s="15"/>
      <c r="D28" s="15"/>
      <c r="E28" s="15"/>
      <c r="F28" s="23" t="s">
        <v>82</v>
      </c>
      <c r="G28" s="86">
        <f>3+2</f>
        <v>5</v>
      </c>
      <c r="H28" s="20"/>
    </row>
    <row r="29" spans="1:8" ht="12.75">
      <c r="A29" s="18"/>
      <c r="B29" s="12"/>
      <c r="C29" s="12"/>
      <c r="D29" s="12"/>
      <c r="E29" s="12"/>
      <c r="F29" s="22" t="s">
        <v>83</v>
      </c>
      <c r="G29" s="87">
        <f>3+2+2+2+2.5+2+1</f>
        <v>14.5</v>
      </c>
      <c r="H29" s="21"/>
    </row>
    <row r="30" spans="1:8" ht="12.75">
      <c r="A30" s="18"/>
      <c r="B30" s="12"/>
      <c r="C30" s="12"/>
      <c r="D30" s="12"/>
      <c r="E30" s="12"/>
      <c r="F30" s="22" t="s">
        <v>84</v>
      </c>
      <c r="G30" s="87">
        <f>3+2+2+1.5</f>
        <v>8.5</v>
      </c>
      <c r="H30" s="21"/>
    </row>
    <row r="31" spans="1:8" ht="12.75">
      <c r="A31" s="18"/>
      <c r="B31" s="12"/>
      <c r="C31" s="12"/>
      <c r="D31" s="12"/>
      <c r="E31" s="12"/>
      <c r="F31" s="22" t="s">
        <v>82</v>
      </c>
      <c r="G31" s="87">
        <f>3+2</f>
        <v>5</v>
      </c>
      <c r="H31" s="21"/>
    </row>
    <row r="32" spans="1:8" ht="12.75">
      <c r="A32" s="18"/>
      <c r="B32" s="12"/>
      <c r="C32" s="12"/>
      <c r="D32" s="12"/>
      <c r="E32" s="12"/>
      <c r="F32" s="22" t="s">
        <v>85</v>
      </c>
      <c r="G32" s="87">
        <f>3+2+2+2</f>
        <v>9</v>
      </c>
      <c r="H32" s="21"/>
    </row>
    <row r="33" spans="1:8" ht="12.75">
      <c r="A33" s="18"/>
      <c r="B33" s="12"/>
      <c r="C33" s="12"/>
      <c r="D33" s="12"/>
      <c r="E33" s="12"/>
      <c r="F33" s="22" t="s">
        <v>85</v>
      </c>
      <c r="G33" s="87">
        <f>3+2+2+2</f>
        <v>9</v>
      </c>
      <c r="H33" s="21"/>
    </row>
    <row r="34" spans="1:8" ht="13.5" thickBot="1">
      <c r="A34" s="95"/>
      <c r="B34" s="96"/>
      <c r="C34" s="96"/>
      <c r="D34" s="96"/>
      <c r="E34" s="96"/>
      <c r="F34" s="112" t="s">
        <v>86</v>
      </c>
      <c r="G34" s="111">
        <f>3+2+2+2.5+2</f>
        <v>11.5</v>
      </c>
      <c r="H34" s="100"/>
    </row>
    <row r="35" spans="1:8" ht="13.5" thickBot="1">
      <c r="A35" s="101" t="s">
        <v>14</v>
      </c>
      <c r="B35" s="102"/>
      <c r="C35" s="102"/>
      <c r="D35" s="102"/>
      <c r="E35" s="102"/>
      <c r="F35" s="102"/>
      <c r="G35" s="110">
        <f>SUM(G28:G34)</f>
        <v>62.5</v>
      </c>
      <c r="H35" s="105"/>
    </row>
    <row r="36" spans="1:8" ht="12.75">
      <c r="A36" s="19" t="s">
        <v>20</v>
      </c>
      <c r="B36" s="23" t="s">
        <v>22</v>
      </c>
      <c r="C36" s="15"/>
      <c r="D36" s="15"/>
      <c r="E36" s="15"/>
      <c r="F36" s="23" t="s">
        <v>87</v>
      </c>
      <c r="G36" s="86">
        <v>17</v>
      </c>
      <c r="H36" s="20"/>
    </row>
    <row r="37" spans="1:8" ht="12.75">
      <c r="A37" s="18"/>
      <c r="B37" s="12"/>
      <c r="C37" s="12"/>
      <c r="D37" s="12"/>
      <c r="E37" s="12"/>
      <c r="F37" s="22" t="s">
        <v>88</v>
      </c>
      <c r="G37" s="87">
        <v>14</v>
      </c>
      <c r="H37" s="21"/>
    </row>
    <row r="38" spans="1:8" ht="12.75">
      <c r="A38" s="18"/>
      <c r="B38" s="12"/>
      <c r="C38" s="12"/>
      <c r="D38" s="12"/>
      <c r="E38" s="12"/>
      <c r="F38" s="22" t="s">
        <v>87</v>
      </c>
      <c r="G38" s="87">
        <v>17</v>
      </c>
      <c r="H38" s="21"/>
    </row>
    <row r="39" spans="1:8" ht="12.75">
      <c r="A39" s="18"/>
      <c r="B39" s="12"/>
      <c r="C39" s="12"/>
      <c r="D39" s="12"/>
      <c r="E39" s="12"/>
      <c r="F39" s="22" t="s">
        <v>89</v>
      </c>
      <c r="G39" s="87">
        <v>15.5</v>
      </c>
      <c r="H39" s="21"/>
    </row>
    <row r="40" spans="1:8" ht="12.75">
      <c r="A40" s="18"/>
      <c r="B40" s="12"/>
      <c r="C40" s="12"/>
      <c r="D40" s="12"/>
      <c r="E40" s="12"/>
      <c r="F40" s="22" t="s">
        <v>90</v>
      </c>
      <c r="G40" s="87">
        <v>17.5</v>
      </c>
      <c r="H40" s="21"/>
    </row>
    <row r="41" spans="1:8" ht="12.75">
      <c r="A41" s="18"/>
      <c r="B41" s="12"/>
      <c r="C41" s="12"/>
      <c r="D41" s="12"/>
      <c r="E41" s="12"/>
      <c r="F41" s="22" t="s">
        <v>91</v>
      </c>
      <c r="G41" s="87">
        <v>12</v>
      </c>
      <c r="H41" s="21"/>
    </row>
    <row r="42" spans="1:8" ht="13.5" thickBot="1">
      <c r="A42" s="95"/>
      <c r="B42" s="96"/>
      <c r="C42" s="96"/>
      <c r="D42" s="96"/>
      <c r="E42" s="96"/>
      <c r="F42" s="112" t="s">
        <v>92</v>
      </c>
      <c r="G42" s="111">
        <v>12.5</v>
      </c>
      <c r="H42" s="100"/>
    </row>
    <row r="43" spans="1:8" ht="13.5" thickBot="1">
      <c r="A43" s="101" t="s">
        <v>14</v>
      </c>
      <c r="B43" s="102"/>
      <c r="C43" s="102"/>
      <c r="D43" s="102"/>
      <c r="E43" s="102"/>
      <c r="F43" s="102"/>
      <c r="G43" s="110">
        <f>SUM(G36:G42)</f>
        <v>105.5</v>
      </c>
      <c r="H43" s="105"/>
    </row>
    <row r="44" spans="1:8" ht="12.75">
      <c r="A44" s="19" t="s">
        <v>20</v>
      </c>
      <c r="B44" s="23" t="s">
        <v>24</v>
      </c>
      <c r="C44" s="15"/>
      <c r="D44" s="15"/>
      <c r="E44" s="15"/>
      <c r="F44" s="23" t="s">
        <v>93</v>
      </c>
      <c r="G44" s="86">
        <f>3+2</f>
        <v>5</v>
      </c>
      <c r="H44" s="20"/>
    </row>
    <row r="45" spans="1:8" ht="12.75">
      <c r="A45" s="18"/>
      <c r="B45" s="12"/>
      <c r="C45" s="12"/>
      <c r="D45" s="12"/>
      <c r="E45" s="12"/>
      <c r="F45" s="22" t="s">
        <v>94</v>
      </c>
      <c r="G45" s="87">
        <f>3+1.5</f>
        <v>4.5</v>
      </c>
      <c r="H45" s="21"/>
    </row>
    <row r="46" spans="1:8" ht="12.75">
      <c r="A46" s="18"/>
      <c r="B46" s="12"/>
      <c r="C46" s="12"/>
      <c r="D46" s="12"/>
      <c r="E46" s="12"/>
      <c r="F46" s="22" t="s">
        <v>95</v>
      </c>
      <c r="G46" s="87">
        <f>3+2+2+2</f>
        <v>9</v>
      </c>
      <c r="H46" s="21"/>
    </row>
    <row r="47" spans="1:8" ht="12.75">
      <c r="A47" s="18"/>
      <c r="B47" s="12"/>
      <c r="C47" s="12"/>
      <c r="D47" s="12"/>
      <c r="E47" s="12"/>
      <c r="F47" s="22" t="s">
        <v>96</v>
      </c>
      <c r="G47" s="87">
        <v>1</v>
      </c>
      <c r="H47" s="21"/>
    </row>
    <row r="48" spans="1:8" ht="12.75">
      <c r="A48" s="18"/>
      <c r="B48" s="12"/>
      <c r="C48" s="12"/>
      <c r="D48" s="12"/>
      <c r="E48" s="12"/>
      <c r="F48" s="22" t="s">
        <v>97</v>
      </c>
      <c r="G48" s="87">
        <f>2+2</f>
        <v>4</v>
      </c>
      <c r="H48" s="21"/>
    </row>
    <row r="49" spans="1:8" ht="12.75">
      <c r="A49" s="18"/>
      <c r="B49" s="12"/>
      <c r="C49" s="12"/>
      <c r="D49" s="12"/>
      <c r="E49" s="12"/>
      <c r="F49" s="22" t="s">
        <v>98</v>
      </c>
      <c r="G49" s="87">
        <f>3+2+2+2.5+2</f>
        <v>11.5</v>
      </c>
      <c r="H49" s="21"/>
    </row>
    <row r="50" spans="1:8" ht="13.5" thickBot="1">
      <c r="A50" s="95"/>
      <c r="B50" s="96"/>
      <c r="C50" s="96"/>
      <c r="D50" s="96"/>
      <c r="E50" s="96"/>
      <c r="F50" s="112" t="s">
        <v>99</v>
      </c>
      <c r="G50" s="111">
        <f>3+2</f>
        <v>5</v>
      </c>
      <c r="H50" s="100"/>
    </row>
    <row r="51" spans="1:8" ht="13.5" thickBot="1">
      <c r="A51" s="101" t="s">
        <v>14</v>
      </c>
      <c r="B51" s="102"/>
      <c r="C51" s="102"/>
      <c r="D51" s="102"/>
      <c r="E51" s="102"/>
      <c r="F51" s="102"/>
      <c r="G51" s="110">
        <f>SUM(G44:G50)</f>
        <v>40</v>
      </c>
      <c r="H51" s="105"/>
    </row>
    <row r="52" spans="1:8" ht="14.25">
      <c r="A52" s="75" t="s">
        <v>25</v>
      </c>
      <c r="B52" s="81" t="s">
        <v>128</v>
      </c>
      <c r="C52" s="76" t="s">
        <v>60</v>
      </c>
      <c r="D52" s="76"/>
      <c r="E52" s="76"/>
      <c r="F52" s="76"/>
      <c r="G52" s="88">
        <v>25</v>
      </c>
      <c r="H52" s="77">
        <v>4</v>
      </c>
    </row>
    <row r="53" spans="1:8" ht="14.25">
      <c r="A53" s="75"/>
      <c r="B53" s="74"/>
      <c r="C53" s="76" t="s">
        <v>61</v>
      </c>
      <c r="D53" s="76"/>
      <c r="E53" s="76"/>
      <c r="F53" s="76"/>
      <c r="G53" s="88">
        <v>40</v>
      </c>
      <c r="H53" s="77">
        <f>4+3</f>
        <v>7</v>
      </c>
    </row>
    <row r="54" spans="1:8" ht="13.5" thickBot="1">
      <c r="A54" s="95"/>
      <c r="B54" s="96"/>
      <c r="C54" s="96" t="s">
        <v>62</v>
      </c>
      <c r="D54" s="96"/>
      <c r="E54" s="96"/>
      <c r="F54" s="96"/>
      <c r="G54" s="113">
        <v>20</v>
      </c>
      <c r="H54" s="100"/>
    </row>
    <row r="55" spans="1:8" ht="13.5" thickBot="1">
      <c r="A55" s="101" t="s">
        <v>14</v>
      </c>
      <c r="B55" s="102"/>
      <c r="C55" s="102"/>
      <c r="D55" s="102"/>
      <c r="E55" s="102"/>
      <c r="F55" s="102"/>
      <c r="G55" s="110">
        <f>SUM(G52:G54)</f>
        <v>85</v>
      </c>
      <c r="H55" s="105">
        <f>SUM(H52:H54)</f>
        <v>11</v>
      </c>
    </row>
    <row r="56" spans="1:8" ht="12.75">
      <c r="A56" s="19" t="s">
        <v>42</v>
      </c>
      <c r="B56" s="15" t="s">
        <v>43</v>
      </c>
      <c r="C56" s="15"/>
      <c r="D56" s="15"/>
      <c r="E56" s="15" t="s">
        <v>127</v>
      </c>
      <c r="F56" s="15"/>
      <c r="G56" s="86">
        <f>25+20</f>
        <v>45</v>
      </c>
      <c r="H56" s="20">
        <f>6+2</f>
        <v>8</v>
      </c>
    </row>
    <row r="57" spans="1:8" ht="12.75">
      <c r="A57" s="75"/>
      <c r="B57" s="76"/>
      <c r="C57" s="76"/>
      <c r="D57" s="76"/>
      <c r="E57" s="76" t="s">
        <v>100</v>
      </c>
      <c r="F57" s="76"/>
      <c r="G57" s="89">
        <v>15</v>
      </c>
      <c r="H57" s="77">
        <v>5</v>
      </c>
    </row>
    <row r="58" spans="1:8" ht="13.5" thickBot="1">
      <c r="A58" s="114"/>
      <c r="B58" s="115"/>
      <c r="C58" s="115"/>
      <c r="D58" s="115"/>
      <c r="E58" s="115" t="s">
        <v>101</v>
      </c>
      <c r="F58" s="115"/>
      <c r="G58" s="116">
        <v>40</v>
      </c>
      <c r="H58" s="117">
        <v>6</v>
      </c>
    </row>
    <row r="59" spans="1:8" ht="13.5" thickBot="1">
      <c r="A59" s="101" t="s">
        <v>14</v>
      </c>
      <c r="B59" s="102"/>
      <c r="C59" s="102"/>
      <c r="D59" s="102"/>
      <c r="E59" s="102"/>
      <c r="F59" s="102"/>
      <c r="G59" s="110">
        <f>SUM(G56:G58)</f>
        <v>100</v>
      </c>
      <c r="H59" s="105">
        <f>SUM(H56:H58)</f>
        <v>19</v>
      </c>
    </row>
    <row r="60" spans="1:8" ht="12.75">
      <c r="A60" s="1" t="s">
        <v>48</v>
      </c>
      <c r="B60" s="1" t="s">
        <v>49</v>
      </c>
      <c r="C60" s="15"/>
      <c r="D60" s="15"/>
      <c r="E60" s="15" t="s">
        <v>102</v>
      </c>
      <c r="F60" s="15"/>
      <c r="G60" s="86">
        <v>25</v>
      </c>
      <c r="H60" s="20">
        <v>4</v>
      </c>
    </row>
    <row r="61" spans="1:8" ht="13.5" thickBot="1">
      <c r="A61" s="96"/>
      <c r="B61" s="96"/>
      <c r="C61" s="115"/>
      <c r="D61" s="115" t="s">
        <v>75</v>
      </c>
      <c r="E61" s="115"/>
      <c r="F61" s="115"/>
      <c r="G61" s="116">
        <v>25</v>
      </c>
      <c r="H61" s="117">
        <v>6</v>
      </c>
    </row>
    <row r="62" spans="1:8" ht="13.5" thickBot="1">
      <c r="A62" s="101" t="s">
        <v>14</v>
      </c>
      <c r="B62" s="102"/>
      <c r="C62" s="102"/>
      <c r="D62" s="102"/>
      <c r="E62" s="102"/>
      <c r="F62" s="102"/>
      <c r="G62" s="110">
        <f>SUM(G60:G61)</f>
        <v>50</v>
      </c>
      <c r="H62" s="105">
        <f>SUM(H60:H61)</f>
        <v>10</v>
      </c>
    </row>
    <row r="63" spans="1:8" ht="13.5" thickBot="1">
      <c r="A63" s="19" t="s">
        <v>50</v>
      </c>
      <c r="B63" s="15" t="s">
        <v>51</v>
      </c>
      <c r="C63" s="15"/>
      <c r="D63" s="15" t="s">
        <v>79</v>
      </c>
      <c r="E63" s="15"/>
      <c r="F63" s="15"/>
      <c r="G63" s="86">
        <v>15</v>
      </c>
      <c r="H63" s="20">
        <v>4</v>
      </c>
    </row>
    <row r="64" spans="1:8" ht="13.5" thickBot="1">
      <c r="A64" s="75"/>
      <c r="B64" s="76"/>
      <c r="C64" s="76"/>
      <c r="D64" s="15" t="s">
        <v>79</v>
      </c>
      <c r="E64" s="76"/>
      <c r="F64" s="76"/>
      <c r="G64" s="89">
        <v>15</v>
      </c>
      <c r="H64" s="77">
        <v>4</v>
      </c>
    </row>
    <row r="65" spans="1:8" ht="13.5" thickBot="1">
      <c r="A65" s="75"/>
      <c r="B65" s="76"/>
      <c r="C65" s="76"/>
      <c r="D65" s="15" t="s">
        <v>79</v>
      </c>
      <c r="E65" s="76"/>
      <c r="F65" s="76"/>
      <c r="G65" s="89">
        <v>15</v>
      </c>
      <c r="H65" s="77">
        <v>4</v>
      </c>
    </row>
    <row r="66" spans="1:8" ht="13.5" thickBot="1">
      <c r="A66" s="75"/>
      <c r="B66" s="76"/>
      <c r="C66" s="76"/>
      <c r="D66" s="15" t="s">
        <v>79</v>
      </c>
      <c r="E66" s="76"/>
      <c r="F66" s="76"/>
      <c r="G66" s="89">
        <v>15</v>
      </c>
      <c r="H66" s="77">
        <v>4</v>
      </c>
    </row>
    <row r="67" spans="1:8" ht="12.75">
      <c r="A67" s="75"/>
      <c r="B67" s="76"/>
      <c r="C67" s="76"/>
      <c r="D67" s="15" t="s">
        <v>79</v>
      </c>
      <c r="E67" s="76"/>
      <c r="F67" s="76"/>
      <c r="G67" s="89">
        <v>15</v>
      </c>
      <c r="H67" s="77">
        <v>4</v>
      </c>
    </row>
    <row r="68" spans="1:8" ht="12.75">
      <c r="A68" s="75"/>
      <c r="B68" s="76"/>
      <c r="C68" s="76"/>
      <c r="D68" s="76" t="s">
        <v>75</v>
      </c>
      <c r="E68" s="76"/>
      <c r="F68" s="76"/>
      <c r="G68" s="89">
        <v>25</v>
      </c>
      <c r="H68" s="77">
        <v>6</v>
      </c>
    </row>
    <row r="69" spans="1:8" ht="12.75">
      <c r="A69" s="75"/>
      <c r="B69" s="76"/>
      <c r="C69" s="76"/>
      <c r="D69" s="76" t="s">
        <v>75</v>
      </c>
      <c r="E69" s="76"/>
      <c r="F69" s="76"/>
      <c r="G69" s="89">
        <v>25</v>
      </c>
      <c r="H69" s="77">
        <v>6</v>
      </c>
    </row>
    <row r="70" spans="1:8" ht="12.75">
      <c r="A70" s="75"/>
      <c r="B70" s="76"/>
      <c r="C70" s="76"/>
      <c r="D70" s="76" t="s">
        <v>75</v>
      </c>
      <c r="E70" s="76"/>
      <c r="F70" s="76"/>
      <c r="G70" s="89">
        <v>25</v>
      </c>
      <c r="H70" s="77">
        <v>6</v>
      </c>
    </row>
    <row r="71" spans="1:8" ht="13.5" thickBot="1">
      <c r="A71" s="95"/>
      <c r="B71" s="96"/>
      <c r="C71" s="96"/>
      <c r="D71" s="96"/>
      <c r="E71" s="96"/>
      <c r="F71" s="96" t="s">
        <v>67</v>
      </c>
      <c r="G71" s="111">
        <v>2</v>
      </c>
      <c r="H71" s="100"/>
    </row>
    <row r="72" spans="1:8" ht="13.5" thickBot="1">
      <c r="A72" s="101" t="s">
        <v>14</v>
      </c>
      <c r="B72" s="102"/>
      <c r="C72" s="102"/>
      <c r="D72" s="102"/>
      <c r="E72" s="102"/>
      <c r="F72" s="102"/>
      <c r="G72" s="110">
        <f>SUM(G63:G71)</f>
        <v>152</v>
      </c>
      <c r="H72" s="105">
        <f>SUM(H63:H71)</f>
        <v>38</v>
      </c>
    </row>
    <row r="73" spans="1:8" ht="13.5">
      <c r="A73" s="19" t="s">
        <v>53</v>
      </c>
      <c r="B73" s="78" t="s">
        <v>52</v>
      </c>
      <c r="C73" s="15"/>
      <c r="D73" s="15"/>
      <c r="E73" s="15"/>
      <c r="F73" s="15" t="s">
        <v>103</v>
      </c>
      <c r="G73" s="86">
        <f>2+2</f>
        <v>4</v>
      </c>
      <c r="H73" s="20"/>
    </row>
    <row r="74" spans="1:8" ht="13.5">
      <c r="A74" s="75"/>
      <c r="B74" s="94"/>
      <c r="C74" s="76"/>
      <c r="D74" s="76"/>
      <c r="E74" s="76"/>
      <c r="F74" s="76" t="s">
        <v>104</v>
      </c>
      <c r="G74" s="89">
        <f>2+1</f>
        <v>3</v>
      </c>
      <c r="H74" s="77"/>
    </row>
    <row r="75" spans="1:8" ht="13.5">
      <c r="A75" s="75"/>
      <c r="B75" s="94"/>
      <c r="C75" s="76"/>
      <c r="D75" s="76"/>
      <c r="E75" s="76"/>
      <c r="F75" s="76" t="s">
        <v>105</v>
      </c>
      <c r="G75" s="89">
        <f>2+2</f>
        <v>4</v>
      </c>
      <c r="H75" s="77"/>
    </row>
    <row r="76" spans="1:8" ht="13.5">
      <c r="A76" s="75"/>
      <c r="B76" s="94"/>
      <c r="C76" s="76"/>
      <c r="D76" s="76"/>
      <c r="E76" s="76"/>
      <c r="F76" s="76" t="s">
        <v>106</v>
      </c>
      <c r="G76" s="89">
        <f>3+2+2+2.5+2</f>
        <v>11.5</v>
      </c>
      <c r="H76" s="77"/>
    </row>
    <row r="77" spans="1:8" ht="13.5">
      <c r="A77" s="75"/>
      <c r="B77" s="94"/>
      <c r="C77" s="76"/>
      <c r="D77" s="76"/>
      <c r="E77" s="76"/>
      <c r="F77" s="76" t="s">
        <v>105</v>
      </c>
      <c r="G77" s="89">
        <f>2+2</f>
        <v>4</v>
      </c>
      <c r="H77" s="77"/>
    </row>
    <row r="78" spans="1:8" ht="12.75">
      <c r="A78" s="75"/>
      <c r="B78" s="12"/>
      <c r="C78" s="76"/>
      <c r="D78" s="76"/>
      <c r="E78" s="76"/>
      <c r="F78" s="76" t="s">
        <v>106</v>
      </c>
      <c r="G78" s="89">
        <f>3+2+2+2.5+2</f>
        <v>11.5</v>
      </c>
      <c r="H78" s="77"/>
    </row>
    <row r="79" spans="1:8" ht="12.75">
      <c r="A79" s="75"/>
      <c r="B79" s="76"/>
      <c r="C79" s="76"/>
      <c r="D79" s="76"/>
      <c r="E79" s="76"/>
      <c r="F79" s="76" t="s">
        <v>107</v>
      </c>
      <c r="G79" s="89">
        <f>3+2+2+2.5+2</f>
        <v>11.5</v>
      </c>
      <c r="H79" s="77"/>
    </row>
    <row r="80" spans="1:8" ht="13.5" thickBot="1">
      <c r="A80" s="95"/>
      <c r="B80" s="96"/>
      <c r="C80" s="96"/>
      <c r="D80" s="96"/>
      <c r="E80" s="96"/>
      <c r="F80" s="96" t="s">
        <v>108</v>
      </c>
      <c r="G80" s="111">
        <v>9</v>
      </c>
      <c r="H80" s="100"/>
    </row>
    <row r="81" spans="1:8" ht="13.5" thickBot="1">
      <c r="A81" s="101" t="s">
        <v>14</v>
      </c>
      <c r="B81" s="102"/>
      <c r="C81" s="102"/>
      <c r="D81" s="102"/>
      <c r="E81" s="102"/>
      <c r="F81" s="102"/>
      <c r="G81" s="110">
        <f>SUM(G73:G80)</f>
        <v>58.5</v>
      </c>
      <c r="H81" s="105"/>
    </row>
    <row r="82" spans="1:8" ht="13.5">
      <c r="A82" s="19" t="s">
        <v>54</v>
      </c>
      <c r="B82" s="79" t="s">
        <v>55</v>
      </c>
      <c r="C82" s="15"/>
      <c r="D82" s="15"/>
      <c r="E82" s="15"/>
      <c r="F82" s="15" t="s">
        <v>118</v>
      </c>
      <c r="G82" s="86">
        <f>3+2+2+2+2.5+2+3</f>
        <v>16.5</v>
      </c>
      <c r="H82" s="20"/>
    </row>
    <row r="83" spans="1:8" ht="13.5">
      <c r="A83" s="75"/>
      <c r="B83" s="120"/>
      <c r="C83" s="76"/>
      <c r="D83" s="76"/>
      <c r="E83" s="76"/>
      <c r="F83" s="76" t="s">
        <v>116</v>
      </c>
      <c r="G83" s="89">
        <f>3+2+2+2+1.5+1</f>
        <v>11.5</v>
      </c>
      <c r="H83" s="77"/>
    </row>
    <row r="84" spans="1:8" ht="13.5">
      <c r="A84" s="75"/>
      <c r="B84" s="120"/>
      <c r="C84" s="76"/>
      <c r="D84" s="76"/>
      <c r="E84" s="76"/>
      <c r="F84" s="76" t="s">
        <v>117</v>
      </c>
      <c r="G84" s="89">
        <f>3+2+2+2.5+2+3</f>
        <v>14.5</v>
      </c>
      <c r="H84" s="77"/>
    </row>
    <row r="85" spans="1:8" ht="13.5">
      <c r="A85" s="75"/>
      <c r="B85" s="120"/>
      <c r="C85" s="76"/>
      <c r="D85" s="76"/>
      <c r="E85" s="76"/>
      <c r="F85" s="76" t="s">
        <v>119</v>
      </c>
      <c r="G85" s="89">
        <f>3+2+2+2.5+2+3</f>
        <v>14.5</v>
      </c>
      <c r="H85" s="77"/>
    </row>
    <row r="86" spans="1:8" ht="13.5" thickBot="1">
      <c r="A86" s="114"/>
      <c r="B86" s="96"/>
      <c r="C86" s="115"/>
      <c r="D86" s="115"/>
      <c r="E86" s="115"/>
      <c r="F86" s="115" t="s">
        <v>120</v>
      </c>
      <c r="G86" s="116">
        <f>3+2+2+2.5+2+2</f>
        <v>13.5</v>
      </c>
      <c r="H86" s="117"/>
    </row>
    <row r="87" spans="1:8" ht="13.5" thickBot="1">
      <c r="A87" s="101" t="s">
        <v>14</v>
      </c>
      <c r="B87" s="102"/>
      <c r="C87" s="102"/>
      <c r="D87" s="102"/>
      <c r="E87" s="102"/>
      <c r="F87" s="102"/>
      <c r="G87" s="110">
        <f>SUM(G82:G86)</f>
        <v>70.5</v>
      </c>
      <c r="H87" s="105"/>
    </row>
    <row r="88" spans="1:8" ht="15">
      <c r="A88" s="19" t="s">
        <v>57</v>
      </c>
      <c r="B88" s="80" t="s">
        <v>56</v>
      </c>
      <c r="C88" s="15"/>
      <c r="D88" s="15"/>
      <c r="E88" s="15"/>
      <c r="F88" s="15" t="s">
        <v>109</v>
      </c>
      <c r="G88" s="86">
        <v>3</v>
      </c>
      <c r="H88" s="20"/>
    </row>
    <row r="89" spans="1:8" ht="15">
      <c r="A89" s="75"/>
      <c r="B89" s="119"/>
      <c r="C89" s="76"/>
      <c r="D89" s="76"/>
      <c r="E89" s="76"/>
      <c r="F89" s="76" t="s">
        <v>110</v>
      </c>
      <c r="G89" s="89">
        <v>2</v>
      </c>
      <c r="H89" s="77"/>
    </row>
    <row r="90" spans="1:8" ht="15">
      <c r="A90" s="75"/>
      <c r="B90" s="119"/>
      <c r="C90" s="76"/>
      <c r="D90" s="76"/>
      <c r="E90" s="76"/>
      <c r="F90" s="76" t="s">
        <v>110</v>
      </c>
      <c r="G90" s="89">
        <v>2</v>
      </c>
      <c r="H90" s="77"/>
    </row>
    <row r="91" spans="1:8" ht="15">
      <c r="A91" s="75"/>
      <c r="B91" s="119"/>
      <c r="C91" s="76"/>
      <c r="D91" s="76"/>
      <c r="E91" s="76"/>
      <c r="F91" s="76" t="s">
        <v>110</v>
      </c>
      <c r="G91" s="89">
        <v>2</v>
      </c>
      <c r="H91" s="77"/>
    </row>
    <row r="92" spans="1:8" ht="15">
      <c r="A92" s="75"/>
      <c r="B92" s="119"/>
      <c r="C92" s="76"/>
      <c r="D92" s="76"/>
      <c r="E92" s="76"/>
      <c r="F92" s="76" t="s">
        <v>111</v>
      </c>
      <c r="G92" s="89">
        <f>3+2+2+1</f>
        <v>8</v>
      </c>
      <c r="H92" s="77"/>
    </row>
    <row r="93" spans="1:8" ht="15">
      <c r="A93" s="75"/>
      <c r="B93" s="119"/>
      <c r="C93" s="76"/>
      <c r="D93" s="76"/>
      <c r="E93" s="76"/>
      <c r="F93" s="76" t="s">
        <v>112</v>
      </c>
      <c r="G93" s="89">
        <v>3</v>
      </c>
      <c r="H93" s="77"/>
    </row>
    <row r="94" spans="1:8" ht="15">
      <c r="A94" s="75"/>
      <c r="B94" s="119"/>
      <c r="C94" s="76"/>
      <c r="D94" s="76"/>
      <c r="E94" s="76"/>
      <c r="F94" s="76" t="s">
        <v>112</v>
      </c>
      <c r="G94" s="89">
        <v>3</v>
      </c>
      <c r="H94" s="77"/>
    </row>
    <row r="95" spans="1:8" ht="12.75">
      <c r="A95" s="75"/>
      <c r="B95" s="12"/>
      <c r="C95" s="76"/>
      <c r="D95" s="76"/>
      <c r="E95" s="76"/>
      <c r="F95" s="76" t="s">
        <v>113</v>
      </c>
      <c r="G95" s="89">
        <v>2</v>
      </c>
      <c r="H95" s="77"/>
    </row>
    <row r="96" spans="1:8" ht="12.75">
      <c r="A96" s="75"/>
      <c r="B96" s="76"/>
      <c r="C96" s="76"/>
      <c r="D96" s="76"/>
      <c r="E96" s="76"/>
      <c r="F96" s="76" t="s">
        <v>112</v>
      </c>
      <c r="G96" s="89">
        <v>3</v>
      </c>
      <c r="H96" s="77"/>
    </row>
    <row r="97" spans="1:8" ht="12.75">
      <c r="A97" s="75"/>
      <c r="B97" s="76"/>
      <c r="C97" s="76"/>
      <c r="D97" s="76"/>
      <c r="E97" s="76"/>
      <c r="F97" s="76" t="s">
        <v>114</v>
      </c>
      <c r="G97" s="89">
        <v>1</v>
      </c>
      <c r="H97" s="77"/>
    </row>
    <row r="98" spans="1:8" ht="12.75">
      <c r="A98" s="75"/>
      <c r="B98" s="76"/>
      <c r="C98" s="76"/>
      <c r="D98" s="76"/>
      <c r="E98" s="76"/>
      <c r="F98" s="76" t="s">
        <v>111</v>
      </c>
      <c r="G98" s="89">
        <f>3+2+2+1</f>
        <v>8</v>
      </c>
      <c r="H98" s="77"/>
    </row>
    <row r="99" spans="1:8" ht="13.5" thickBot="1">
      <c r="A99" s="95"/>
      <c r="B99" s="96"/>
      <c r="C99" s="96"/>
      <c r="D99" s="96"/>
      <c r="E99" s="96"/>
      <c r="F99" s="96" t="s">
        <v>115</v>
      </c>
      <c r="G99" s="111"/>
      <c r="H99" s="100"/>
    </row>
    <row r="100" spans="1:8" ht="13.5" thickBot="1">
      <c r="A100" s="101" t="s">
        <v>14</v>
      </c>
      <c r="B100" s="102"/>
      <c r="C100" s="102"/>
      <c r="D100" s="102"/>
      <c r="E100" s="102"/>
      <c r="F100" s="102"/>
      <c r="G100" s="110">
        <f>SUM(G88:G99)</f>
        <v>37</v>
      </c>
      <c r="H100" s="105"/>
    </row>
    <row r="101" spans="1:8" ht="14.25">
      <c r="A101" s="19" t="s">
        <v>59</v>
      </c>
      <c r="B101" s="92" t="s">
        <v>58</v>
      </c>
      <c r="C101" s="15" t="s">
        <v>60</v>
      </c>
      <c r="D101" s="15"/>
      <c r="E101" s="15"/>
      <c r="F101" s="15"/>
      <c r="G101" s="86">
        <v>25</v>
      </c>
      <c r="H101" s="20">
        <v>4</v>
      </c>
    </row>
    <row r="102" spans="1:8" ht="12.75">
      <c r="A102" s="75"/>
      <c r="B102" s="76"/>
      <c r="C102" s="76" t="s">
        <v>60</v>
      </c>
      <c r="D102" s="76"/>
      <c r="E102" s="76"/>
      <c r="F102" s="76"/>
      <c r="G102" s="89">
        <v>25</v>
      </c>
      <c r="H102" s="77">
        <v>4</v>
      </c>
    </row>
    <row r="103" spans="1:8" ht="12.75">
      <c r="A103" s="75"/>
      <c r="B103" s="76"/>
      <c r="C103" s="76"/>
      <c r="D103" s="76"/>
      <c r="E103" s="76"/>
      <c r="F103" s="76" t="s">
        <v>63</v>
      </c>
      <c r="G103" s="89">
        <v>2</v>
      </c>
      <c r="H103" s="77"/>
    </row>
    <row r="104" spans="1:8" ht="14.25">
      <c r="A104" s="75"/>
      <c r="B104" s="76"/>
      <c r="C104" s="76"/>
      <c r="D104" s="76"/>
      <c r="E104" s="76"/>
      <c r="F104" s="74" t="s">
        <v>64</v>
      </c>
      <c r="G104" s="89">
        <v>1.5</v>
      </c>
      <c r="H104" s="77"/>
    </row>
    <row r="105" spans="1:8" ht="14.25">
      <c r="A105" s="75"/>
      <c r="B105" s="76"/>
      <c r="C105" s="76"/>
      <c r="D105" s="76" t="s">
        <v>65</v>
      </c>
      <c r="E105" s="76"/>
      <c r="F105" s="93"/>
      <c r="G105" s="89">
        <v>10</v>
      </c>
      <c r="H105" s="77"/>
    </row>
    <row r="106" spans="1:8" ht="14.25">
      <c r="A106" s="75"/>
      <c r="B106" s="76"/>
      <c r="C106" s="76"/>
      <c r="D106" s="76" t="s">
        <v>65</v>
      </c>
      <c r="E106" s="76"/>
      <c r="F106" s="93"/>
      <c r="G106" s="89">
        <v>10</v>
      </c>
      <c r="H106" s="77"/>
    </row>
    <row r="107" spans="1:8" ht="14.25">
      <c r="A107" s="75"/>
      <c r="B107" s="76"/>
      <c r="C107" s="76"/>
      <c r="D107" s="76" t="s">
        <v>65</v>
      </c>
      <c r="E107" s="76"/>
      <c r="F107" s="93"/>
      <c r="G107" s="89">
        <v>10</v>
      </c>
      <c r="H107" s="77"/>
    </row>
    <row r="108" spans="1:8" ht="14.25">
      <c r="A108" s="75"/>
      <c r="B108" s="76"/>
      <c r="C108" s="76"/>
      <c r="D108" s="76" t="s">
        <v>65</v>
      </c>
      <c r="E108" s="76"/>
      <c r="F108" s="93"/>
      <c r="G108" s="89">
        <v>10</v>
      </c>
      <c r="H108" s="77"/>
    </row>
    <row r="109" spans="1:8" ht="14.25">
      <c r="A109" s="75"/>
      <c r="B109" s="76"/>
      <c r="C109" s="12"/>
      <c r="D109" s="76" t="s">
        <v>66</v>
      </c>
      <c r="E109" s="76"/>
      <c r="F109" s="93"/>
      <c r="G109" s="89">
        <v>5</v>
      </c>
      <c r="H109" s="77"/>
    </row>
    <row r="110" spans="1:8" ht="14.25">
      <c r="A110" s="75"/>
      <c r="B110" s="76"/>
      <c r="C110" s="76"/>
      <c r="D110" s="76"/>
      <c r="E110" s="76"/>
      <c r="F110" s="93" t="s">
        <v>67</v>
      </c>
      <c r="G110" s="89">
        <v>2</v>
      </c>
      <c r="H110" s="77"/>
    </row>
    <row r="111" spans="1:8" ht="15" thickBot="1">
      <c r="A111" s="95"/>
      <c r="B111" s="96"/>
      <c r="C111" s="96"/>
      <c r="D111" s="96"/>
      <c r="E111" s="96"/>
      <c r="F111" s="118" t="s">
        <v>68</v>
      </c>
      <c r="G111" s="111">
        <v>1</v>
      </c>
      <c r="H111" s="100"/>
    </row>
    <row r="112" spans="1:8" ht="13.5" thickBot="1">
      <c r="A112" s="101" t="s">
        <v>14</v>
      </c>
      <c r="B112" s="102"/>
      <c r="C112" s="102"/>
      <c r="D112" s="102"/>
      <c r="E112" s="102"/>
      <c r="F112" s="102"/>
      <c r="G112" s="110">
        <f>SUM(G101:G111)</f>
        <v>101.5</v>
      </c>
      <c r="H112" s="105">
        <f>SUM(H101:H111)</f>
        <v>8</v>
      </c>
    </row>
    <row r="116" spans="1:18" ht="13.5" thickBot="1">
      <c r="A116" s="3" t="s">
        <v>7</v>
      </c>
      <c r="B116" s="3"/>
      <c r="C116" s="4"/>
      <c r="D116" s="4"/>
      <c r="E116" s="4"/>
      <c r="F116" s="3"/>
      <c r="G116" s="90"/>
      <c r="H116" s="10"/>
      <c r="I116" s="1"/>
      <c r="O116" s="2"/>
      <c r="P116" s="1"/>
      <c r="Q116" s="2"/>
      <c r="R116" s="1"/>
    </row>
    <row r="117" spans="1:18" ht="12.75">
      <c r="A117" s="14"/>
      <c r="B117" s="15"/>
      <c r="F117" s="2"/>
      <c r="G117" s="82"/>
      <c r="H117" s="2"/>
      <c r="I117" s="1"/>
      <c r="O117" s="2"/>
      <c r="P117" s="1"/>
      <c r="Q117" s="2"/>
      <c r="R117" s="1"/>
    </row>
    <row r="118" spans="1:18" ht="12.75">
      <c r="A118" s="3" t="s">
        <v>8</v>
      </c>
      <c r="B118" s="4"/>
      <c r="C118" s="4"/>
      <c r="D118" s="4"/>
      <c r="E118" s="4"/>
      <c r="F118" s="3"/>
      <c r="G118" s="90"/>
      <c r="H118" s="10"/>
      <c r="I118" s="1"/>
      <c r="O118" s="2"/>
      <c r="P118" s="1"/>
      <c r="Q118" s="2"/>
      <c r="R118" s="1"/>
    </row>
    <row r="119" spans="1:18" ht="12.75">
      <c r="A119" s="2"/>
      <c r="F119" s="2"/>
      <c r="G119" s="82"/>
      <c r="I119" s="1"/>
      <c r="O119" s="2"/>
      <c r="P119" s="1"/>
      <c r="Q119" s="2"/>
      <c r="R119" s="1"/>
    </row>
    <row r="120" spans="1:18" ht="12.75">
      <c r="A120" s="2"/>
      <c r="F120" s="2"/>
      <c r="G120" s="82"/>
      <c r="I120" s="1"/>
      <c r="O120" s="2"/>
      <c r="P120" s="1"/>
      <c r="Q120" s="2"/>
      <c r="R120" s="1"/>
    </row>
    <row r="121" spans="1:18" ht="12.75">
      <c r="A121" s="3" t="s">
        <v>9</v>
      </c>
      <c r="B121" s="4"/>
      <c r="C121" s="4"/>
      <c r="D121" s="4"/>
      <c r="E121" s="4"/>
      <c r="F121" s="3"/>
      <c r="G121" s="90"/>
      <c r="H121" s="10"/>
      <c r="I121" s="1"/>
      <c r="O121" s="2"/>
      <c r="P121" s="1"/>
      <c r="Q121" s="2"/>
      <c r="R121" s="1"/>
    </row>
    <row r="122" spans="1:18" ht="12.75">
      <c r="A122" s="2"/>
      <c r="F122" s="2"/>
      <c r="G122" s="82"/>
      <c r="H122" s="2"/>
      <c r="I122" s="1"/>
      <c r="O122" s="2"/>
      <c r="P122" s="1"/>
      <c r="Q122" s="2"/>
      <c r="R122" s="1"/>
    </row>
    <row r="123" spans="1:18" ht="12.75">
      <c r="A123" s="3" t="s">
        <v>10</v>
      </c>
      <c r="B123" s="4"/>
      <c r="C123" s="4"/>
      <c r="D123" s="4"/>
      <c r="E123" s="4"/>
      <c r="F123" s="3"/>
      <c r="G123" s="90"/>
      <c r="H123" s="10"/>
      <c r="I123" s="1"/>
      <c r="O123" s="2"/>
      <c r="P123" s="1"/>
      <c r="Q123" s="2"/>
      <c r="R123" s="1"/>
    </row>
    <row r="124" spans="1:18" ht="12.75">
      <c r="A124" s="2"/>
      <c r="F124" s="2"/>
      <c r="G124" s="82"/>
      <c r="I124" s="1"/>
      <c r="O124" s="2"/>
      <c r="P124" s="1"/>
      <c r="Q124" s="2"/>
      <c r="R124" s="1"/>
    </row>
    <row r="125" spans="1:18" ht="12.75">
      <c r="A125" s="2"/>
      <c r="F125" s="2"/>
      <c r="G125" s="82"/>
      <c r="I125" s="1"/>
      <c r="O125" s="2"/>
      <c r="P125" s="1"/>
      <c r="Q125" s="2"/>
      <c r="R125" s="1"/>
    </row>
    <row r="126" spans="1:18" ht="12.75">
      <c r="A126" s="3" t="s">
        <v>11</v>
      </c>
      <c r="B126" s="4"/>
      <c r="C126" s="4"/>
      <c r="D126" s="4"/>
      <c r="E126" s="4"/>
      <c r="F126" s="3"/>
      <c r="G126" s="90"/>
      <c r="H126" s="10"/>
      <c r="I126" s="1"/>
      <c r="O126" s="2"/>
      <c r="P126" s="1"/>
      <c r="Q126" s="2"/>
      <c r="R126" s="1"/>
    </row>
    <row r="127" spans="1:18" ht="12.75">
      <c r="A127" s="2"/>
      <c r="F127" s="2"/>
      <c r="G127" s="82"/>
      <c r="I127" s="1"/>
      <c r="O127" s="2"/>
      <c r="P127" s="1"/>
      <c r="Q127" s="2"/>
      <c r="R127" s="1"/>
    </row>
    <row r="128" spans="1:18" ht="12.75">
      <c r="A128" s="2"/>
      <c r="F128" s="2"/>
      <c r="G128" s="82"/>
      <c r="I128" s="1"/>
      <c r="O128" s="2"/>
      <c r="P128" s="1"/>
      <c r="Q128" s="2"/>
      <c r="R128" s="1"/>
    </row>
    <row r="129" spans="1:18" ht="12.75">
      <c r="A129" s="3" t="s">
        <v>4</v>
      </c>
      <c r="B129" s="4"/>
      <c r="C129" s="4"/>
      <c r="D129" s="4"/>
      <c r="E129" s="4"/>
      <c r="F129" s="3"/>
      <c r="G129" s="90"/>
      <c r="H129" s="10"/>
      <c r="I129" s="1"/>
      <c r="O129" s="2"/>
      <c r="P129" s="1"/>
      <c r="Q129" s="2"/>
      <c r="R129" s="1"/>
    </row>
    <row r="130" ht="12.75">
      <c r="B130" s="2"/>
    </row>
  </sheetData>
  <sheetProtection/>
  <autoFilter ref="A3:R59"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Footer>&amp;L&amp;1#&amp;"Calibri"&amp;10&amp;K000000Sensitivity: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2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0.85546875" style="0" customWidth="1"/>
    <col min="2" max="2" width="50.140625" style="0" customWidth="1"/>
    <col min="3" max="3" width="1.1484375" style="0" customWidth="1"/>
    <col min="4" max="4" width="4.421875" style="0" customWidth="1"/>
    <col min="5" max="6" width="12.421875" style="0" customWidth="1"/>
    <col min="7" max="16384" width="8.7109375" style="0" customWidth="1"/>
  </cols>
  <sheetData>
    <row r="1" spans="2:6" ht="25.5">
      <c r="B1" s="25" t="s">
        <v>26</v>
      </c>
      <c r="C1" s="25"/>
      <c r="D1" s="34"/>
      <c r="E1" s="34"/>
      <c r="F1" s="34"/>
    </row>
    <row r="2" spans="2:6" ht="12.75">
      <c r="B2" s="25" t="s">
        <v>27</v>
      </c>
      <c r="C2" s="25"/>
      <c r="D2" s="34"/>
      <c r="E2" s="34"/>
      <c r="F2" s="34"/>
    </row>
    <row r="3" spans="2:6" ht="12">
      <c r="B3" s="26"/>
      <c r="C3" s="26"/>
      <c r="D3" s="35"/>
      <c r="E3" s="35"/>
      <c r="F3" s="35"/>
    </row>
    <row r="4" spans="2:6" ht="37.5">
      <c r="B4" s="26" t="s">
        <v>28</v>
      </c>
      <c r="C4" s="26"/>
      <c r="D4" s="35"/>
      <c r="E4" s="35"/>
      <c r="F4" s="35"/>
    </row>
    <row r="5" spans="2:6" ht="12">
      <c r="B5" s="26"/>
      <c r="C5" s="26"/>
      <c r="D5" s="35"/>
      <c r="E5" s="35"/>
      <c r="F5" s="35"/>
    </row>
    <row r="6" spans="2:6" ht="25.5">
      <c r="B6" s="25" t="s">
        <v>29</v>
      </c>
      <c r="C6" s="25"/>
      <c r="D6" s="34"/>
      <c r="E6" s="34" t="s">
        <v>30</v>
      </c>
      <c r="F6" s="34" t="s">
        <v>31</v>
      </c>
    </row>
    <row r="7" spans="2:6" ht="12.75" thickBot="1">
      <c r="B7" s="26"/>
      <c r="C7" s="26"/>
      <c r="D7" s="35"/>
      <c r="E7" s="35"/>
      <c r="F7" s="35"/>
    </row>
    <row r="8" spans="2:6" ht="24.75">
      <c r="B8" s="27" t="s">
        <v>32</v>
      </c>
      <c r="C8" s="28"/>
      <c r="D8" s="36"/>
      <c r="E8" s="36">
        <v>1</v>
      </c>
      <c r="F8" s="37" t="s">
        <v>33</v>
      </c>
    </row>
    <row r="9" spans="2:6" ht="12">
      <c r="B9" s="29"/>
      <c r="C9" s="26"/>
      <c r="D9" s="35"/>
      <c r="E9" s="35"/>
      <c r="F9" s="38" t="s">
        <v>34</v>
      </c>
    </row>
    <row r="10" spans="2:6" ht="12">
      <c r="B10" s="29"/>
      <c r="C10" s="26"/>
      <c r="D10" s="35"/>
      <c r="E10" s="35"/>
      <c r="F10" s="38" t="s">
        <v>35</v>
      </c>
    </row>
    <row r="11" spans="2:6" ht="12">
      <c r="B11" s="29"/>
      <c r="C11" s="26"/>
      <c r="D11" s="35"/>
      <c r="E11" s="35"/>
      <c r="F11" s="38" t="s">
        <v>36</v>
      </c>
    </row>
    <row r="12" spans="2:6" ht="12">
      <c r="B12" s="29"/>
      <c r="C12" s="26"/>
      <c r="D12" s="35"/>
      <c r="E12" s="35"/>
      <c r="F12" s="38" t="s">
        <v>37</v>
      </c>
    </row>
    <row r="13" spans="2:6" ht="12.75" thickBot="1">
      <c r="B13" s="30"/>
      <c r="C13" s="31"/>
      <c r="D13" s="39"/>
      <c r="E13" s="39"/>
      <c r="F13" s="40" t="s">
        <v>38</v>
      </c>
    </row>
    <row r="14" spans="2:6" ht="12">
      <c r="B14" s="26"/>
      <c r="C14" s="26"/>
      <c r="D14" s="35"/>
      <c r="E14" s="35"/>
      <c r="F14" s="35"/>
    </row>
    <row r="15" spans="2:6" ht="12">
      <c r="B15" s="26"/>
      <c r="C15" s="26"/>
      <c r="D15" s="35"/>
      <c r="E15" s="35"/>
      <c r="F15" s="35"/>
    </row>
    <row r="16" spans="2:6" ht="12.75">
      <c r="B16" s="25" t="s">
        <v>39</v>
      </c>
      <c r="C16" s="25"/>
      <c r="D16" s="34"/>
      <c r="E16" s="34"/>
      <c r="F16" s="34"/>
    </row>
    <row r="17" spans="2:6" ht="12.75" thickBot="1">
      <c r="B17" s="26"/>
      <c r="C17" s="26"/>
      <c r="D17" s="35"/>
      <c r="E17" s="35"/>
      <c r="F17" s="35"/>
    </row>
    <row r="18" spans="2:6" ht="37.5" thickBot="1">
      <c r="B18" s="32" t="s">
        <v>40</v>
      </c>
      <c r="C18" s="33"/>
      <c r="D18" s="41"/>
      <c r="E18" s="41">
        <v>4</v>
      </c>
      <c r="F18" s="42" t="s">
        <v>33</v>
      </c>
    </row>
    <row r="19" spans="2:6" ht="12.75" thickBot="1">
      <c r="B19" s="26"/>
      <c r="C19" s="26"/>
      <c r="D19" s="35"/>
      <c r="E19" s="35"/>
      <c r="F19" s="35"/>
    </row>
    <row r="20" spans="2:6" ht="37.5" thickBot="1">
      <c r="B20" s="32" t="s">
        <v>41</v>
      </c>
      <c r="C20" s="33"/>
      <c r="D20" s="41"/>
      <c r="E20" s="41">
        <v>4</v>
      </c>
      <c r="F20" s="42" t="s">
        <v>33</v>
      </c>
    </row>
    <row r="21" spans="2:6" ht="12">
      <c r="B21" s="26"/>
      <c r="C21" s="26"/>
      <c r="D21" s="35"/>
      <c r="E21" s="35"/>
      <c r="F21" s="35"/>
    </row>
  </sheetData>
  <sheetProtection/>
  <printOptions/>
  <pageMargins left="0.7" right="0.7" top="0.75" bottom="0.75" header="0.3" footer="0.3"/>
  <pageSetup horizontalDpi="1200" verticalDpi="1200" orientation="portrait" paperSize="9" r:id="rId1"/>
  <headerFooter>
    <oddFooter>&amp;L&amp;1#&amp;"Calibri"&amp;10&amp;K000000Sensitivity: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Stangnes</dc:creator>
  <cp:keywords/>
  <dc:description/>
  <cp:lastModifiedBy>Vigdis Ingebrigtsen</cp:lastModifiedBy>
  <cp:lastPrinted>2017-01-02T17:20:51Z</cp:lastPrinted>
  <dcterms:created xsi:type="dcterms:W3CDTF">2008-12-26T15:50:42Z</dcterms:created>
  <dcterms:modified xsi:type="dcterms:W3CDTF">2024-01-09T21:06:35Z</dcterms:modified>
  <cp:category/>
  <cp:version/>
  <cp:contentType/>
  <cp:contentStatus/>
</cp:coreProperties>
</file>